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<sst xmlns="http://schemas.openxmlformats.org/spreadsheetml/2006/main" count="33" uniqueCount="24">
  <si>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a</t>
  </si>
  <si>
    <t>b</t>
  </si>
  <si>
    <t>X</t>
  </si>
  <si>
    <t>na</t>
  </si>
  <si>
    <t>Area</t>
  </si>
  <si>
    <t xml:space="preserve">Instructions: </t>
  </si>
  <si>
    <t>x</t>
  </si>
  <si>
    <t>beta(10,20)</t>
  </si>
  <si>
    <t>beta(1.5,.5)</t>
  </si>
  <si>
    <t>beta(9,3)</t>
  </si>
  <si>
    <t>beta(.5,.5)</t>
  </si>
  <si>
    <t>1) Enter parameters a and b.</t>
  </si>
  <si>
    <t>2) Look up required tail area in the Table</t>
  </si>
  <si>
    <t>3) OR enter custom X and see area OR custom area and see X</t>
  </si>
  <si>
    <t>1) Parameters</t>
  </si>
  <si>
    <t>2) Left Tail Areas</t>
  </si>
  <si>
    <t>3) Custom Values</t>
  </si>
  <si>
    <t>alpha</t>
  </si>
  <si>
    <t>beta</t>
  </si>
  <si>
    <t>&lt;– Read tail area here</t>
  </si>
  <si>
    <t>&lt;– Enter tail area here</t>
  </si>
  <si>
    <t>Enter v here –&gt;</t>
  </si>
  <si>
    <t>Read quantile here –&gt;</t>
  </si>
  <si>
    <t>Beta Distribution Tail Area and Quantiles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</si>
</sst>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top"/>
    </xf>
    <xf numFmtId="2" fontId="0" fillId="0" borderId="2" xfId="0" applyNumberFormat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O7" sqref="O7:O8"/>
    </sheetView>
  </sheetViews>
  <sheetFormatPr defaultColWidth="9.140625" defaultRowHeight="12.75"/>
  <cols>
    <col min="1" max="5" width="9.140625" style="1" customWidth="1"/>
  </cols>
  <sheetData>
    <row r="1" spans="2:8" ht="15">
      <c r="B1" s="36" t="s">
        <v>23</v>
      </c>
      <c r="C1" s="36"/>
      <c r="D1" s="36"/>
      <c r="E1" s="36"/>
      <c r="F1" s="36"/>
      <c r="G1" s="36"/>
      <c r="H1" s="36"/>
    </row>
    <row r="2" spans="1:8" ht="12.75">
      <c r="A2" s="44" t="s">
        <v>5</v>
      </c>
      <c r="B2" s="44"/>
      <c r="C2" s="40" t="s">
        <v>11</v>
      </c>
      <c r="D2" s="40"/>
      <c r="E2" s="40"/>
      <c r="F2" s="40"/>
      <c r="G2" s="40"/>
      <c r="H2" s="40"/>
    </row>
    <row r="3" spans="1:8" ht="12.75">
      <c r="A3" s="9"/>
      <c r="C3" s="41" t="s">
        <v>12</v>
      </c>
      <c r="D3" s="41"/>
      <c r="E3" s="41"/>
      <c r="F3" s="41"/>
      <c r="G3" s="41"/>
      <c r="H3" s="41"/>
    </row>
    <row r="4" spans="1:8" ht="12.75">
      <c r="A4" s="9"/>
      <c r="B4" s="9"/>
      <c r="C4" s="42" t="s">
        <v>13</v>
      </c>
      <c r="D4" s="42"/>
      <c r="E4" s="42"/>
      <c r="F4" s="42"/>
      <c r="G4" s="42"/>
      <c r="H4" s="42"/>
    </row>
    <row r="6" spans="1:9" ht="12.75">
      <c r="A6" s="37" t="s">
        <v>14</v>
      </c>
      <c r="B6" s="37"/>
      <c r="C6" s="37"/>
      <c r="D6" s="37"/>
      <c r="E6" s="13"/>
      <c r="F6" s="3"/>
      <c r="G6" s="39" t="s">
        <v>16</v>
      </c>
      <c r="H6" s="39"/>
      <c r="I6" s="7"/>
    </row>
    <row r="7" spans="2:8" ht="12.75">
      <c r="B7" s="26" t="s">
        <v>0</v>
      </c>
      <c r="C7" s="27" t="s">
        <v>1</v>
      </c>
      <c r="D7" s="3"/>
      <c r="E7" s="3"/>
      <c r="F7" s="3"/>
      <c r="G7" s="1" t="s">
        <v>2</v>
      </c>
      <c r="H7" s="1" t="s">
        <v>4</v>
      </c>
    </row>
    <row r="8" spans="2:10" ht="12.75">
      <c r="B8" s="24">
        <v>10.4</v>
      </c>
      <c r="C8" s="25">
        <v>7.6</v>
      </c>
      <c r="E8" s="23" t="s">
        <v>21</v>
      </c>
      <c r="F8" s="23"/>
      <c r="G8" s="31">
        <v>0.5</v>
      </c>
      <c r="H8" s="33">
        <f>IF(G8&gt;0,BETADIST(G8,B8,C8),"")</f>
        <v>0.24919625425173922</v>
      </c>
      <c r="I8" s="34" t="s">
        <v>19</v>
      </c>
      <c r="J8" s="35"/>
    </row>
    <row r="9" spans="1:9" ht="12.75">
      <c r="A9" s="7"/>
      <c r="B9" s="7"/>
      <c r="C9" s="7"/>
      <c r="E9" s="22" t="s">
        <v>22</v>
      </c>
      <c r="F9" s="22"/>
      <c r="G9" s="8">
        <f>IF((H9&gt;0)*(H9&lt;1),BETAINV(H9,MAX(B8,A9),MAX(C8,B9)),"")</f>
        <v>0.3505058288574219</v>
      </c>
      <c r="H9" s="32">
        <v>0.025</v>
      </c>
      <c r="I9" t="s">
        <v>20</v>
      </c>
    </row>
    <row r="10" spans="1:7" ht="12.75">
      <c r="A10" s="7"/>
      <c r="B10" s="7"/>
      <c r="C10" s="7"/>
      <c r="D10" s="7"/>
      <c r="E10" s="10"/>
      <c r="F10" s="11"/>
      <c r="G10" s="7"/>
    </row>
    <row r="11" spans="4:6" ht="12.75">
      <c r="D11" s="38" t="s">
        <v>15</v>
      </c>
      <c r="E11" s="38"/>
      <c r="F11" s="38"/>
    </row>
    <row r="12" spans="1:11" ht="12.75">
      <c r="A12" s="5" t="s">
        <v>2</v>
      </c>
      <c r="B12" s="4">
        <v>0</v>
      </c>
      <c r="C12" s="4">
        <v>0.01</v>
      </c>
      <c r="D12" s="4">
        <v>0.02</v>
      </c>
      <c r="E12" s="4">
        <v>0.03</v>
      </c>
      <c r="F12" s="4">
        <v>0.04</v>
      </c>
      <c r="G12" s="4">
        <v>0.05</v>
      </c>
      <c r="H12" s="4">
        <v>0.06</v>
      </c>
      <c r="I12" s="4">
        <v>0.07</v>
      </c>
      <c r="J12" s="4">
        <v>0.08</v>
      </c>
      <c r="K12" s="45">
        <v>0.09</v>
      </c>
    </row>
    <row r="13" spans="1:11" ht="12.75">
      <c r="A13" s="6">
        <v>0</v>
      </c>
      <c r="B13" s="28">
        <f>BETADIST($A13+B$12,$B$8,$C$8)</f>
        <v>0</v>
      </c>
      <c r="C13" s="28">
        <f aca="true" t="shared" si="0" ref="C13:K22">BETADIST($A13+C$12,$B$8,$C$8)</f>
        <v>2.4902759613274504E-17</v>
      </c>
      <c r="D13" s="28">
        <f t="shared" si="0"/>
        <v>3.165655424876042E-14</v>
      </c>
      <c r="E13" s="28">
        <f t="shared" si="0"/>
        <v>2.018743418743087E-12</v>
      </c>
      <c r="F13" s="28">
        <f t="shared" si="0"/>
        <v>3.779833019349495E-11</v>
      </c>
      <c r="G13" s="28">
        <f t="shared" si="0"/>
        <v>3.6151106630004313E-10</v>
      </c>
      <c r="H13" s="28">
        <f t="shared" si="0"/>
        <v>2.2601824746150098E-09</v>
      </c>
      <c r="I13" s="28">
        <f t="shared" si="0"/>
        <v>1.0535980524388492E-08</v>
      </c>
      <c r="J13" s="28">
        <f t="shared" si="0"/>
        <v>3.961135038304325E-08</v>
      </c>
      <c r="K13" s="46">
        <f t="shared" si="0"/>
        <v>1.2634949889593231E-07</v>
      </c>
    </row>
    <row r="14" spans="1:11" ht="12.75">
      <c r="A14" s="6">
        <v>0.1</v>
      </c>
      <c r="B14" s="28">
        <f aca="true" t="shared" si="1" ref="B14:B23">BETADIST($A14+B$12,$B$8,$C$8)</f>
        <v>3.539596671126858E-07</v>
      </c>
      <c r="C14" s="28">
        <f t="shared" si="0"/>
        <v>8.92627320445961E-07</v>
      </c>
      <c r="D14" s="28">
        <f t="shared" si="0"/>
        <v>2.063617047832813E-06</v>
      </c>
      <c r="E14" s="28">
        <f t="shared" si="0"/>
        <v>4.434386500012475E-06</v>
      </c>
      <c r="F14" s="28">
        <f t="shared" si="0"/>
        <v>8.952586286659978E-06</v>
      </c>
      <c r="G14" s="28">
        <f t="shared" si="0"/>
        <v>1.7126595173563237E-05</v>
      </c>
      <c r="H14" s="28">
        <f t="shared" si="0"/>
        <v>3.125938053797442E-05</v>
      </c>
      <c r="I14" s="28">
        <f t="shared" si="0"/>
        <v>5.47409505270572E-05</v>
      </c>
      <c r="J14" s="28">
        <f t="shared" si="0"/>
        <v>9.240248943763087E-05</v>
      </c>
      <c r="K14" s="46">
        <f t="shared" si="0"/>
        <v>0.00015093249632714464</v>
      </c>
    </row>
    <row r="15" spans="1:11" ht="12.75">
      <c r="A15" s="6">
        <v>0.2</v>
      </c>
      <c r="B15" s="28">
        <f t="shared" si="1"/>
        <v>0.00023935197252629128</v>
      </c>
      <c r="C15" s="28">
        <f t="shared" si="0"/>
        <v>0.00036954205416839497</v>
      </c>
      <c r="D15" s="28">
        <f t="shared" si="0"/>
        <v>0.000556813616071459</v>
      </c>
      <c r="E15" s="28">
        <f t="shared" si="0"/>
        <v>0.0008205044591827114</v>
      </c>
      <c r="F15" s="28">
        <f t="shared" si="0"/>
        <v>0.0011845859140251545</v>
      </c>
      <c r="G15" s="28">
        <f t="shared" si="0"/>
        <v>0.0016782572648581914</v>
      </c>
      <c r="H15" s="28">
        <f t="shared" si="0"/>
        <v>0.0023365034503920845</v>
      </c>
      <c r="I15" s="28">
        <f t="shared" si="0"/>
        <v>0.0032005892779121865</v>
      </c>
      <c r="J15" s="28">
        <f t="shared" si="0"/>
        <v>0.00431846197785712</v>
      </c>
      <c r="K15" s="46">
        <f t="shared" si="0"/>
        <v>0.005745033494836842</v>
      </c>
    </row>
    <row r="16" spans="1:11" ht="12.75">
      <c r="A16" s="6">
        <v>0.3</v>
      </c>
      <c r="B16" s="28">
        <f t="shared" si="1"/>
        <v>0.007542314533929404</v>
      </c>
      <c r="C16" s="28">
        <f t="shared" si="0"/>
        <v>0.009779374118563482</v>
      </c>
      <c r="D16" s="28">
        <f t="shared" si="0"/>
        <v>0.012532101285208121</v>
      </c>
      <c r="E16" s="28">
        <f t="shared" si="0"/>
        <v>0.01588274951679829</v>
      </c>
      <c r="F16" s="28">
        <f t="shared" si="0"/>
        <v>0.019919249536475794</v>
      </c>
      <c r="G16" s="28">
        <f t="shared" si="0"/>
        <v>0.024734282040859694</v>
      </c>
      <c r="H16" s="28">
        <f t="shared" si="0"/>
        <v>0.030424108704955218</v>
      </c>
      <c r="I16" s="28">
        <f t="shared" si="0"/>
        <v>0.03708716705894867</v>
      </c>
      <c r="J16" s="28">
        <f t="shared" si="0"/>
        <v>0.04482244325263628</v>
      </c>
      <c r="K16" s="46">
        <f t="shared" si="0"/>
        <v>0.05372764298636398</v>
      </c>
    </row>
    <row r="17" spans="1:11" ht="12.75">
      <c r="A17" s="6">
        <v>0.4</v>
      </c>
      <c r="B17" s="28">
        <f t="shared" si="1"/>
        <v>0.06389719136255917</v>
      </c>
      <c r="C17" s="28">
        <f t="shared" si="0"/>
        <v>0.07542009762050682</v>
      </c>
      <c r="D17" s="28">
        <f t="shared" si="0"/>
        <v>0.08837772901916943</v>
      </c>
      <c r="E17" s="28">
        <f t="shared" si="0"/>
        <v>0.10284154387411926</v>
      </c>
      <c r="F17" s="28">
        <f t="shared" si="0"/>
        <v>0.11887083887507185</v>
      </c>
      <c r="G17" s="28">
        <f t="shared" si="0"/>
        <v>0.13651056957226843</v>
      </c>
      <c r="H17" s="28">
        <f t="shared" si="0"/>
        <v>0.15578930518447232</v>
      </c>
      <c r="I17" s="28">
        <f t="shared" si="0"/>
        <v>0.17671737949102118</v>
      </c>
      <c r="J17" s="28">
        <f t="shared" si="0"/>
        <v>0.19928529840920198</v>
      </c>
      <c r="K17" s="46">
        <f t="shared" si="0"/>
        <v>0.22346246275838766</v>
      </c>
    </row>
    <row r="18" spans="1:11" ht="12.75">
      <c r="A18" s="6">
        <v>0.5</v>
      </c>
      <c r="B18" s="28">
        <f t="shared" si="1"/>
        <v>0.24919625425173922</v>
      </c>
      <c r="C18" s="28">
        <f t="shared" si="0"/>
        <v>0.27641154129466095</v>
      </c>
      <c r="D18" s="28">
        <f t="shared" si="0"/>
        <v>0.30501062953624025</v>
      </c>
      <c r="E18" s="28">
        <f t="shared" si="0"/>
        <v>0.3348736935948628</v>
      </c>
      <c r="F18" s="28">
        <f t="shared" si="0"/>
        <v>0.3658597030427058</v>
      </c>
      <c r="G18" s="28">
        <f t="shared" si="0"/>
        <v>0.39780784699204175</v>
      </c>
      <c r="H18" s="28">
        <f t="shared" si="0"/>
        <v>0.4305394478349148</v>
      </c>
      <c r="I18" s="28">
        <f t="shared" si="0"/>
        <v>0.4638603409314072</v>
      </c>
      <c r="J18" s="28">
        <f t="shared" si="0"/>
        <v>0.49756368009488394</v>
      </c>
      <c r="K18" s="46">
        <f t="shared" si="0"/>
        <v>0.5314331373828214</v>
      </c>
    </row>
    <row r="19" spans="1:11" ht="12.75">
      <c r="A19" s="6">
        <v>0.6</v>
      </c>
      <c r="B19" s="28">
        <f t="shared" si="1"/>
        <v>0.5652463840945243</v>
      </c>
      <c r="C19" s="28">
        <f t="shared" si="0"/>
        <v>0.5987788482953541</v>
      </c>
      <c r="D19" s="28">
        <f t="shared" si="0"/>
        <v>0.6318076071508008</v>
      </c>
      <c r="E19" s="28">
        <f t="shared" si="0"/>
        <v>0.6641153460101894</v>
      </c>
      <c r="F19" s="28">
        <f t="shared" si="0"/>
        <v>0.6954942808583415</v>
      </c>
      <c r="G19" s="28">
        <f t="shared" si="0"/>
        <v>0.7257499424617808</v>
      </c>
      <c r="H19" s="28">
        <f t="shared" si="0"/>
        <v>0.7547047204447569</v>
      </c>
      <c r="I19" s="28">
        <f t="shared" si="0"/>
        <v>0.7822010690669934</v>
      </c>
      <c r="J19" s="28">
        <f t="shared" si="0"/>
        <v>0.8081042787649774</v>
      </c>
      <c r="K19" s="46">
        <f t="shared" si="0"/>
        <v>0.8323047396149784</v>
      </c>
    </row>
    <row r="20" spans="1:11" ht="12.75">
      <c r="A20" s="6">
        <v>0.7</v>
      </c>
      <c r="B20" s="28">
        <f t="shared" si="1"/>
        <v>0.8547196124423312</v>
      </c>
      <c r="C20" s="28">
        <f t="shared" si="0"/>
        <v>0.8752938637936956</v>
      </c>
      <c r="D20" s="28">
        <f t="shared" si="0"/>
        <v>0.8940006222504384</v>
      </c>
      <c r="E20" s="28">
        <f t="shared" si="0"/>
        <v>0.9108408398467</v>
      </c>
      <c r="F20" s="28">
        <f t="shared" si="0"/>
        <v>0.9258422629182577</v>
      </c>
      <c r="G20" s="28">
        <f t="shared" si="0"/>
        <v>0.9390577391927567</v>
      </c>
      <c r="H20" s="28">
        <f t="shared" si="0"/>
        <v>0.9505629104707355</v>
      </c>
      <c r="I20" s="28">
        <f t="shared" si="0"/>
        <v>0.9604533628536948</v>
      </c>
      <c r="J20" s="28">
        <f t="shared" si="0"/>
        <v>0.9688413246943863</v>
      </c>
      <c r="K20" s="46">
        <f t="shared" si="0"/>
        <v>0.9758520243047364</v>
      </c>
    </row>
    <row r="21" spans="1:11" ht="12.75">
      <c r="A21" s="6">
        <v>0.8</v>
      </c>
      <c r="B21" s="28">
        <f>BETADIST($A21+B$12,$B$8,$C$8)</f>
        <v>0.9816198296223837</v>
      </c>
      <c r="C21" s="28">
        <f t="shared" si="0"/>
        <v>0.9862843052879794</v>
      </c>
      <c r="D21" s="28">
        <f t="shared" si="0"/>
        <v>0.9899863267487379</v>
      </c>
      <c r="E21" s="28">
        <f t="shared" si="0"/>
        <v>0.9928643908154069</v>
      </c>
      <c r="F21" s="28">
        <f t="shared" si="0"/>
        <v>0.9950512555769212</v>
      </c>
      <c r="G21" s="28">
        <f t="shared" si="0"/>
        <v>0.9966710296626339</v>
      </c>
      <c r="H21" s="28">
        <f t="shared" si="0"/>
        <v>0.9978368115698775</v>
      </c>
      <c r="I21" s="28">
        <f t="shared" si="0"/>
        <v>0.9986489544909434</v>
      </c>
      <c r="J21" s="28">
        <f t="shared" si="0"/>
        <v>0.9991940015915525</v>
      </c>
      <c r="K21" s="46">
        <f t="shared" si="0"/>
        <v>0.9995443019864032</v>
      </c>
    </row>
    <row r="22" spans="1:11" ht="12.75">
      <c r="A22" s="6">
        <v>0.9</v>
      </c>
      <c r="B22" s="28">
        <f t="shared" si="1"/>
        <v>0.9997582806345866</v>
      </c>
      <c r="C22" s="28">
        <f t="shared" si="0"/>
        <v>0.9998812977577693</v>
      </c>
      <c r="D22" s="28">
        <f t="shared" si="0"/>
        <v>0.999946997921429</v>
      </c>
      <c r="E22" s="28">
        <f t="shared" si="0"/>
        <v>0.9999790183753622</v>
      </c>
      <c r="F22" s="28">
        <f t="shared" si="0"/>
        <v>0.9999929038376255</v>
      </c>
      <c r="G22" s="28">
        <f t="shared" si="0"/>
        <v>0.9999980639153772</v>
      </c>
      <c r="H22" s="28">
        <f t="shared" si="0"/>
        <v>0.9999996129313805</v>
      </c>
      <c r="I22" s="28">
        <f t="shared" si="0"/>
        <v>0.9999999526480335</v>
      </c>
      <c r="J22" s="28">
        <f t="shared" si="0"/>
        <v>0.9999999976349686</v>
      </c>
      <c r="K22" s="46">
        <f t="shared" si="0"/>
        <v>0.9999999999867409</v>
      </c>
    </row>
    <row r="23" spans="1:11" ht="12.75">
      <c r="A23" s="4">
        <v>1</v>
      </c>
      <c r="B23" s="29">
        <f t="shared" si="1"/>
        <v>1</v>
      </c>
      <c r="C23" s="30" t="s">
        <v>3</v>
      </c>
      <c r="D23" s="30" t="s">
        <v>3</v>
      </c>
      <c r="E23" s="30" t="s">
        <v>3</v>
      </c>
      <c r="F23" s="30" t="s">
        <v>3</v>
      </c>
      <c r="G23" s="30" t="s">
        <v>3</v>
      </c>
      <c r="H23" s="30" t="s">
        <v>3</v>
      </c>
      <c r="I23" s="30" t="s">
        <v>3</v>
      </c>
      <c r="J23" s="30" t="s">
        <v>3</v>
      </c>
      <c r="K23" s="47" t="s">
        <v>3</v>
      </c>
    </row>
  </sheetData>
  <mergeCells count="9">
    <mergeCell ref="D11:F11"/>
    <mergeCell ref="G6:H6"/>
    <mergeCell ref="C2:H2"/>
    <mergeCell ref="C3:H3"/>
    <mergeCell ref="C4:H4"/>
    <mergeCell ref="I8:J8"/>
    <mergeCell ref="A2:B2"/>
    <mergeCell ref="B1:H1"/>
    <mergeCell ref="A6:D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B95">
      <selection activeCell="H111" sqref="H111"/>
    </sheetView>
  </sheetViews>
  <sheetFormatPr defaultColWidth="9.140625" defaultRowHeight="12.75"/>
  <cols>
    <col min="1" max="1" width="9.140625" style="1" customWidth="1"/>
    <col min="2" max="2" width="10.28125" style="1" customWidth="1"/>
    <col min="3" max="5" width="9.140625" style="1" customWidth="1"/>
  </cols>
  <sheetData>
    <row r="1" spans="2:5" ht="12.75">
      <c r="B1" s="1">
        <v>10</v>
      </c>
      <c r="C1" s="1">
        <v>1.5</v>
      </c>
      <c r="D1" s="1">
        <v>9</v>
      </c>
      <c r="E1" s="1">
        <v>0.5</v>
      </c>
    </row>
    <row r="2" spans="2:5" ht="12.75">
      <c r="B2" s="1">
        <v>20</v>
      </c>
      <c r="C2" s="1">
        <v>1.5</v>
      </c>
      <c r="D2" s="1">
        <v>3</v>
      </c>
      <c r="E2" s="1">
        <v>0.5</v>
      </c>
    </row>
    <row r="3" spans="1:5" ht="12.7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</row>
    <row r="4" spans="1:5" ht="12.75">
      <c r="A4" s="1">
        <v>0.005</v>
      </c>
      <c r="B4" s="1">
        <f>BETADIST($A4+0.005,B$1,B$2)-BETADIST($A4-0.005,B$1,B$2)</f>
        <v>1.6841317936710494E-13</v>
      </c>
      <c r="C4" s="1">
        <f aca="true" t="shared" si="0" ref="C4:E19">BETADIST($A4+0.005,C$1,C$2)-BETADIST($A4-0.005,C$1,C$2)</f>
        <v>0.0016925506380330386</v>
      </c>
      <c r="D4" s="1">
        <f t="shared" si="0"/>
        <v>5.401450000594849E-17</v>
      </c>
      <c r="E4" s="1">
        <f t="shared" si="0"/>
        <v>0.06376856084758546</v>
      </c>
    </row>
    <row r="5" spans="1:5" ht="12.75">
      <c r="A5" s="1">
        <v>0.015</v>
      </c>
      <c r="B5" s="1">
        <f aca="true" t="shared" si="1" ref="B5:E36">BETADIST($A5+0.005,B$1,B$2)-BETADIST($A5-0.005,B$1,B$2)</f>
        <v>1.4463766868315536E-10</v>
      </c>
      <c r="C5" s="1">
        <f t="shared" si="0"/>
        <v>0.0030802225575431398</v>
      </c>
      <c r="D5" s="1">
        <f t="shared" si="0"/>
        <v>2.710144150298489E-14</v>
      </c>
      <c r="E5" s="1">
        <f t="shared" si="0"/>
        <v>0.026565909738655774</v>
      </c>
    </row>
    <row r="6" spans="1:5" ht="12.75">
      <c r="A6" s="1">
        <v>0.025</v>
      </c>
      <c r="B6" s="1">
        <f t="shared" si="1"/>
        <v>6.8571890989944665E-09</v>
      </c>
      <c r="C6" s="1">
        <f t="shared" si="0"/>
        <v>0.003968667419993789</v>
      </c>
      <c r="D6" s="1">
        <f t="shared" si="0"/>
        <v>9.97748195609881E-13</v>
      </c>
      <c r="E6" s="1">
        <f t="shared" si="0"/>
        <v>0.020490215999182368</v>
      </c>
    </row>
    <row r="7" spans="1:5" ht="12.75">
      <c r="A7" s="1">
        <v>0.035</v>
      </c>
      <c r="B7" s="1">
        <f t="shared" si="1"/>
        <v>9.711924477797931E-08</v>
      </c>
      <c r="C7" s="1">
        <f t="shared" si="0"/>
        <v>0.004675623940917174</v>
      </c>
      <c r="D7" s="1">
        <f t="shared" si="0"/>
        <v>1.2373800477862773E-11</v>
      </c>
      <c r="E7" s="1">
        <f t="shared" si="0"/>
        <v>0.017363747090326037</v>
      </c>
    </row>
    <row r="8" spans="1:5" ht="12.75">
      <c r="A8" s="1">
        <v>0.045</v>
      </c>
      <c r="B8" s="1">
        <f t="shared" si="1"/>
        <v>7.067909475889287E-07</v>
      </c>
      <c r="C8" s="1">
        <f t="shared" si="0"/>
        <v>0.005275972177970632</v>
      </c>
      <c r="D8" s="1">
        <f t="shared" si="0"/>
        <v>8.457492869381401E-11</v>
      </c>
      <c r="E8" s="1">
        <f t="shared" si="0"/>
        <v>0.015377859427369689</v>
      </c>
    </row>
    <row r="9" spans="1:5" ht="12.75">
      <c r="A9" s="1">
        <v>0.055</v>
      </c>
      <c r="B9" s="1">
        <f t="shared" si="1"/>
        <v>3.3820576720177927E-06</v>
      </c>
      <c r="C9" s="1">
        <f t="shared" si="0"/>
        <v>0.0058032278561564905</v>
      </c>
      <c r="D9" s="1">
        <f t="shared" si="0"/>
        <v>3.980707197433405E-10</v>
      </c>
      <c r="E9" s="1">
        <f t="shared" si="0"/>
        <v>0.013976132290629495</v>
      </c>
    </row>
    <row r="10" spans="1:5" ht="12.75">
      <c r="A10" s="1">
        <v>0.065</v>
      </c>
      <c r="B10" s="1">
        <f t="shared" si="1"/>
        <v>1.2142194923583039E-05</v>
      </c>
      <c r="C10" s="1">
        <f t="shared" si="0"/>
        <v>0.006275957238749713</v>
      </c>
      <c r="D10" s="1">
        <f t="shared" si="0"/>
        <v>1.4526515064814854E-09</v>
      </c>
      <c r="E10" s="1">
        <f t="shared" si="0"/>
        <v>0.012921002950969651</v>
      </c>
    </row>
    <row r="11" spans="1:5" ht="12.75">
      <c r="A11" s="1">
        <v>0.075</v>
      </c>
      <c r="B11" s="1">
        <f t="shared" si="1"/>
        <v>3.537467267828364E-05</v>
      </c>
      <c r="C11" s="1">
        <f t="shared" si="0"/>
        <v>0.006705752734610781</v>
      </c>
      <c r="D11" s="1">
        <f t="shared" si="0"/>
        <v>4.408929481556057E-09</v>
      </c>
      <c r="E11" s="1">
        <f t="shared" si="0"/>
        <v>0.012091462594993552</v>
      </c>
    </row>
    <row r="12" spans="1:5" ht="12.75">
      <c r="A12" s="1">
        <v>0.085</v>
      </c>
      <c r="B12" s="1">
        <f t="shared" si="1"/>
        <v>8.79345031086327E-05</v>
      </c>
      <c r="C12" s="1">
        <f t="shared" si="0"/>
        <v>0.007100440394921678</v>
      </c>
      <c r="D12" s="1">
        <f t="shared" si="0"/>
        <v>1.1639799767628452E-08</v>
      </c>
      <c r="E12" s="1">
        <f t="shared" si="0"/>
        <v>0.011418477068355665</v>
      </c>
    </row>
    <row r="13" spans="1:5" ht="12.75">
      <c r="A13" s="1">
        <v>0.095</v>
      </c>
      <c r="B13" s="1">
        <f t="shared" si="1"/>
        <v>0.00019295169372185252</v>
      </c>
      <c r="C13" s="1">
        <f t="shared" si="0"/>
        <v>0.0074656043787495185</v>
      </c>
      <c r="D13" s="1">
        <f t="shared" si="0"/>
        <v>2.7552574896783926E-08</v>
      </c>
      <c r="E13" s="1">
        <f t="shared" si="0"/>
        <v>0.010859396655870268</v>
      </c>
    </row>
    <row r="14" spans="1:5" ht="12.75">
      <c r="A14" s="1">
        <v>0.105</v>
      </c>
      <c r="B14" s="1">
        <f t="shared" si="1"/>
        <v>0.0003828163886231905</v>
      </c>
      <c r="C14" s="1">
        <f t="shared" si="0"/>
        <v>0.007805397650327006</v>
      </c>
      <c r="D14" s="1">
        <f t="shared" si="0"/>
        <v>5.974297517433944E-08</v>
      </c>
      <c r="E14" s="1">
        <f t="shared" si="0"/>
        <v>0.01038626084262917</v>
      </c>
    </row>
    <row r="15" spans="1:5" ht="12.75">
      <c r="A15" s="1">
        <v>0.115</v>
      </c>
      <c r="B15" s="1">
        <f t="shared" si="1"/>
        <v>0.0006989120684128447</v>
      </c>
      <c r="C15" s="1">
        <f t="shared" si="0"/>
        <v>0.008123009843239153</v>
      </c>
      <c r="D15" s="1">
        <f t="shared" si="0"/>
        <v>1.2054029129185165E-07</v>
      </c>
      <c r="E15" s="1">
        <f t="shared" si="0"/>
        <v>0.009979875072866129</v>
      </c>
    </row>
    <row r="16" spans="1:5" ht="12.75">
      <c r="A16" s="1">
        <v>0.125</v>
      </c>
      <c r="B16" s="1">
        <f t="shared" si="1"/>
        <v>0.0011898681807844247</v>
      </c>
      <c r="C16" s="1">
        <f t="shared" si="0"/>
        <v>0.00842095448313454</v>
      </c>
      <c r="D16" s="1">
        <f t="shared" si="0"/>
        <v>2.2899901393653997E-07</v>
      </c>
      <c r="E16" s="1">
        <f t="shared" si="0"/>
        <v>0.009626568432700683</v>
      </c>
    </row>
    <row r="17" spans="1:5" ht="12.75">
      <c r="A17" s="1">
        <v>0.135</v>
      </c>
      <c r="B17" s="1">
        <f t="shared" si="1"/>
        <v>0.001908352440912473</v>
      </c>
      <c r="C17" s="1">
        <f t="shared" si="0"/>
        <v>0.008701254446233597</v>
      </c>
      <c r="D17" s="1">
        <f t="shared" si="0"/>
        <v>4.1338622764511924E-07</v>
      </c>
      <c r="E17" s="1">
        <f t="shared" si="0"/>
        <v>0.009316306290625603</v>
      </c>
    </row>
    <row r="18" spans="1:5" ht="12.75">
      <c r="A18" s="1">
        <v>0.145</v>
      </c>
      <c r="B18" s="1">
        <f t="shared" si="1"/>
        <v>0.0029066664957022254</v>
      </c>
      <c r="C18" s="1">
        <f t="shared" si="0"/>
        <v>0.008965566427641375</v>
      </c>
      <c r="D18" s="1">
        <f t="shared" si="0"/>
        <v>7.142062723948403E-07</v>
      </c>
      <c r="E18" s="1">
        <f t="shared" si="0"/>
        <v>0.009041535757562169</v>
      </c>
    </row>
    <row r="19" spans="1:5" ht="12.75">
      <c r="A19" s="1">
        <v>0.155</v>
      </c>
      <c r="B19" s="1">
        <f t="shared" si="1"/>
        <v>0.004231603118487335</v>
      </c>
      <c r="C19" s="1">
        <f t="shared" si="0"/>
        <v>0.0092152673916822</v>
      </c>
      <c r="D19" s="1">
        <f t="shared" si="0"/>
        <v>1.1877947660390041E-06</v>
      </c>
      <c r="E19" s="1">
        <f t="shared" si="0"/>
        <v>0.008796449758397995</v>
      </c>
    </row>
    <row r="20" spans="1:5" ht="12.75">
      <c r="A20" s="1">
        <v>0.165</v>
      </c>
      <c r="B20" s="1">
        <f t="shared" si="1"/>
        <v>0.00591914099585935</v>
      </c>
      <c r="C20" s="1">
        <f t="shared" si="1"/>
        <v>0.009451516298383755</v>
      </c>
      <c r="D20" s="1">
        <f t="shared" si="1"/>
        <v>1.9105032333036223E-06</v>
      </c>
      <c r="E20" s="1">
        <f t="shared" si="1"/>
        <v>0.00857650139392857</v>
      </c>
    </row>
    <row r="21" spans="1:5" ht="12.75">
      <c r="A21" s="1">
        <v>0.175</v>
      </c>
      <c r="B21" s="1">
        <f t="shared" si="1"/>
        <v>0.007989583590988676</v>
      </c>
      <c r="C21" s="1">
        <f t="shared" si="1"/>
        <v>0.009675299250061081</v>
      </c>
      <c r="D21" s="1">
        <f t="shared" si="1"/>
        <v>2.9834834822925062E-06</v>
      </c>
      <c r="E21" s="1">
        <f t="shared" si="1"/>
        <v>0.008378073837281619</v>
      </c>
    </row>
    <row r="22" spans="1:5" ht="12.75">
      <c r="A22" s="1">
        <v>0.185</v>
      </c>
      <c r="B22" s="1">
        <f t="shared" si="1"/>
        <v>0.01044369716934572</v>
      </c>
      <c r="C22" s="1">
        <f t="shared" si="1"/>
        <v>0.00988746320380783</v>
      </c>
      <c r="D22" s="1">
        <f t="shared" si="1"/>
        <v>4.538067686925005E-06</v>
      </c>
      <c r="E22" s="1">
        <f t="shared" si="1"/>
        <v>0.00819825013193659</v>
      </c>
    </row>
    <row r="23" spans="1:5" ht="12.75">
      <c r="A23" s="1">
        <v>0.195</v>
      </c>
      <c r="B23" s="1">
        <f t="shared" si="1"/>
        <v>0.013260280814013585</v>
      </c>
      <c r="C23" s="1">
        <f t="shared" si="1"/>
        <v>0.01008874160632739</v>
      </c>
      <c r="D23" s="1">
        <f t="shared" si="1"/>
        <v>6.74172605307852E-06</v>
      </c>
      <c r="E23" s="1">
        <f t="shared" si="1"/>
        <v>0.0080346490256063</v>
      </c>
    </row>
    <row r="24" spans="1:5" ht="12.75">
      <c r="A24" s="1">
        <v>0.205</v>
      </c>
      <c r="B24" s="1">
        <f t="shared" si="1"/>
        <v>0.016395441577851923</v>
      </c>
      <c r="C24" s="1">
        <f t="shared" si="1"/>
        <v>0.010279774200366187</v>
      </c>
      <c r="D24" s="1">
        <f t="shared" si="1"/>
        <v>9.804569147055826E-06</v>
      </c>
      <c r="E24" s="1">
        <f t="shared" si="1"/>
        <v>0.007885305565904888</v>
      </c>
    </row>
    <row r="25" spans="1:5" ht="12.75">
      <c r="A25" s="1">
        <v>0.215</v>
      </c>
      <c r="B25" s="1">
        <f t="shared" si="1"/>
        <v>0.01978365870572031</v>
      </c>
      <c r="C25" s="1">
        <f t="shared" si="1"/>
        <v>0.010461122546288643</v>
      </c>
      <c r="D25" s="1">
        <f t="shared" si="1"/>
        <v>1.3986346626965467E-05</v>
      </c>
      <c r="E25" s="1">
        <f t="shared" si="1"/>
        <v>0.007748582719261876</v>
      </c>
    </row>
    <row r="26" spans="1:5" ht="12.75">
      <c r="A26" s="1">
        <v>0.225</v>
      </c>
      <c r="B26" s="1">
        <f t="shared" si="1"/>
        <v>0.023340544095368718</v>
      </c>
      <c r="C26" s="1">
        <f t="shared" si="1"/>
        <v>0.01063328234058819</v>
      </c>
      <c r="D26" s="1">
        <f t="shared" si="1"/>
        <v>1.960387842032294E-05</v>
      </c>
      <c r="E26" s="1">
        <f t="shared" si="1"/>
        <v>0.007623104921096913</v>
      </c>
    </row>
    <row r="27" spans="1:5" ht="12.75">
      <c r="A27" s="1">
        <v>0.235</v>
      </c>
      <c r="B27" s="1">
        <f t="shared" si="1"/>
        <v>0.026967048850949388</v>
      </c>
      <c r="C27" s="1">
        <f t="shared" si="1"/>
        <v>0.010796693303887411</v>
      </c>
      <c r="D27" s="1">
        <f t="shared" si="1"/>
        <v>2.7038838514270992E-05</v>
      </c>
      <c r="E27" s="1">
        <f t="shared" si="1"/>
        <v>0.007507707407461206</v>
      </c>
    </row>
    <row r="28" spans="1:5" ht="12.75">
      <c r="A28" s="1">
        <v>0.245</v>
      </c>
      <c r="B28" s="1">
        <f t="shared" si="1"/>
        <v>0.030554739166770928</v>
      </c>
      <c r="C28" s="1">
        <f t="shared" si="1"/>
        <v>0.01095174719954145</v>
      </c>
      <c r="D28" s="1">
        <f t="shared" si="1"/>
        <v>3.674579564791511E-05</v>
      </c>
      <c r="E28" s="1">
        <f t="shared" si="1"/>
        <v>0.007401397086098549</v>
      </c>
    </row>
    <row r="29" spans="1:5" ht="12.75">
      <c r="A29" s="1">
        <v>0.255</v>
      </c>
      <c r="B29" s="1">
        <f t="shared" si="1"/>
        <v>0.0339917141954757</v>
      </c>
      <c r="C29" s="1">
        <f t="shared" si="1"/>
        <v>0.011098794396648015</v>
      </c>
      <c r="D29" s="1">
        <f t="shared" si="1"/>
        <v>4.926039949898118E-05</v>
      </c>
      <c r="E29" s="1">
        <f t="shared" si="1"/>
        <v>0.007303321968537835</v>
      </c>
    </row>
    <row r="30" spans="1:5" ht="12.75">
      <c r="A30" s="1">
        <v>0.265</v>
      </c>
      <c r="B30" s="1">
        <f t="shared" si="1"/>
        <v>0.03716867198830079</v>
      </c>
      <c r="C30" s="1">
        <f t="shared" si="1"/>
        <v>0.011238149286874555</v>
      </c>
      <c r="D30" s="1">
        <f t="shared" si="1"/>
        <v>6.520758561898108E-05</v>
      </c>
      <c r="E30" s="1">
        <f t="shared" si="1"/>
        <v>0.0072127478226651776</v>
      </c>
    </row>
    <row r="31" spans="1:5" ht="12.75">
      <c r="A31" s="1">
        <v>0.275</v>
      </c>
      <c r="B31" s="1">
        <f t="shared" si="1"/>
        <v>0.03998469304040411</v>
      </c>
      <c r="C31" s="1">
        <f t="shared" si="1"/>
        <v>0.011370094789404317</v>
      </c>
      <c r="D31" s="1">
        <f t="shared" si="1"/>
        <v>8.53096575719065E-05</v>
      </c>
      <c r="E31" s="1">
        <f t="shared" si="1"/>
        <v>0.007129035358865055</v>
      </c>
    </row>
    <row r="32" spans="1:5" ht="12.75">
      <c r="A32" s="1">
        <v>0.285</v>
      </c>
      <c r="B32" s="1">
        <f t="shared" si="1"/>
        <v>0.04235233141468636</v>
      </c>
      <c r="C32" s="1">
        <f t="shared" si="1"/>
        <v>0.011494886123471715</v>
      </c>
      <c r="D32" s="1">
        <f t="shared" si="1"/>
        <v>0.00011039409065083633</v>
      </c>
      <c r="E32" s="1">
        <f t="shared" si="1"/>
        <v>0.007051631370375622</v>
      </c>
    </row>
    <row r="33" spans="1:5" ht="12.75">
      <c r="A33" s="1">
        <v>0.295</v>
      </c>
      <c r="B33" s="1">
        <f t="shared" si="1"/>
        <v>0.04420172065662464</v>
      </c>
      <c r="C33" s="1">
        <f t="shared" si="1"/>
        <v>0.01161275398742645</v>
      </c>
      <c r="D33" s="1">
        <f t="shared" si="1"/>
        <v>0.0001414008883643007</v>
      </c>
      <c r="E33" s="1">
        <f t="shared" si="1"/>
        <v>0.006980050056436482</v>
      </c>
    </row>
    <row r="34" spans="1:5" ht="12.75">
      <c r="A34" s="1">
        <v>0.305</v>
      </c>
      <c r="B34" s="1">
        <f t="shared" si="1"/>
        <v>0.04548344190882048</v>
      </c>
      <c r="C34" s="1">
        <f t="shared" si="1"/>
        <v>0.011723907252941812</v>
      </c>
      <c r="D34" s="1">
        <f t="shared" si="1"/>
        <v>0.00017938931077949097</v>
      </c>
      <c r="E34" s="1">
        <f t="shared" si="1"/>
        <v>0.00691386565842772</v>
      </c>
    </row>
    <row r="35" spans="1:5" ht="12.75">
      <c r="A35" s="1">
        <v>0.315</v>
      </c>
      <c r="B35" s="1">
        <f t="shared" si="1"/>
        <v>0.04617010871512067</v>
      </c>
      <c r="C35" s="1">
        <f t="shared" si="1"/>
        <v>0.011828534480399389</v>
      </c>
      <c r="D35" s="1">
        <f t="shared" si="1"/>
        <v>0.00022554378296200505</v>
      </c>
      <c r="E35" s="1">
        <f t="shared" si="1"/>
        <v>0.0068527035058773</v>
      </c>
    </row>
    <row r="36" spans="1:5" ht="12.75">
      <c r="A36" s="1">
        <v>0.325</v>
      </c>
      <c r="B36" s="1">
        <f t="shared" si="1"/>
        <v>0.04625661475421</v>
      </c>
      <c r="C36" s="1">
        <f t="shared" si="1"/>
        <v>0.01192680944911928</v>
      </c>
      <c r="D36" s="1">
        <f t="shared" si="1"/>
        <v>0.0002811787823414492</v>
      </c>
      <c r="E36" s="1">
        <f t="shared" si="1"/>
        <v>0.006796233056965362</v>
      </c>
    </row>
    <row r="37" spans="1:5" ht="12.75">
      <c r="A37" s="1">
        <v>0.335</v>
      </c>
      <c r="B37" s="1">
        <f aca="true" t="shared" si="2" ref="B37:E68">BETADIST($A37+0.005,B$1,B$2)-BETADIST($A37-0.005,B$1,B$2)</f>
        <v>0.045759170563752116</v>
      </c>
      <c r="C37" s="1">
        <f t="shared" si="2"/>
        <v>0.012018886247555427</v>
      </c>
      <c r="D37" s="1">
        <f t="shared" si="2"/>
        <v>0.000347742496038404</v>
      </c>
      <c r="E37" s="1">
        <f t="shared" si="2"/>
        <v>0.006744162110050855</v>
      </c>
    </row>
    <row r="38" spans="1:5" ht="12.75">
      <c r="A38" s="1">
        <v>0.345</v>
      </c>
      <c r="B38" s="1">
        <f t="shared" si="2"/>
        <v>0.04471324800058163</v>
      </c>
      <c r="C38" s="1">
        <f t="shared" si="2"/>
        <v>0.012104906873614873</v>
      </c>
      <c r="D38" s="1">
        <f t="shared" si="2"/>
        <v>0.000426819033190881</v>
      </c>
      <c r="E38" s="1">
        <f t="shared" si="2"/>
        <v>0.006696231964938404</v>
      </c>
    </row>
    <row r="39" spans="1:5" ht="12.75">
      <c r="A39" s="1">
        <v>0.355</v>
      </c>
      <c r="B39" s="1">
        <f t="shared" si="2"/>
        <v>0.043170745581644576</v>
      </c>
      <c r="C39" s="1">
        <f t="shared" si="2"/>
        <v>0.012184999613096215</v>
      </c>
      <c r="D39" s="1">
        <f t="shared" si="2"/>
        <v>0.0005201289732966563</v>
      </c>
      <c r="E39" s="1">
        <f t="shared" si="2"/>
        <v>0.006652213359987724</v>
      </c>
    </row>
    <row r="40" spans="1:5" ht="12.75">
      <c r="A40" s="1">
        <v>0.365</v>
      </c>
      <c r="B40" s="1">
        <f t="shared" si="2"/>
        <v>0.04119650274636555</v>
      </c>
      <c r="C40" s="1">
        <f t="shared" si="2"/>
        <v>0.012259280672064166</v>
      </c>
      <c r="D40" s="1">
        <f t="shared" si="2"/>
        <v>0.0006295280297217327</v>
      </c>
      <c r="E40" s="1">
        <f t="shared" si="2"/>
        <v>0.006611903047387846</v>
      </c>
    </row>
    <row r="41" spans="1:5" ht="12.75">
      <c r="A41" s="1">
        <v>0.375</v>
      </c>
      <c r="B41" s="1">
        <f t="shared" si="2"/>
        <v>0.03886450884375714</v>
      </c>
      <c r="C41" s="1">
        <f t="shared" si="2"/>
        <v>0.012327855123534459</v>
      </c>
      <c r="D41" s="1">
        <f t="shared" si="2"/>
        <v>0.0007570036079945167</v>
      </c>
      <c r="E41" s="1">
        <f t="shared" si="2"/>
        <v>0.006575120896949338</v>
      </c>
    </row>
    <row r="42" spans="1:5" ht="12.75">
      <c r="A42" s="1">
        <v>0.385</v>
      </c>
      <c r="B42" s="1">
        <f t="shared" si="2"/>
        <v>0.03625403915505265</v>
      </c>
      <c r="C42" s="1">
        <f t="shared" si="2"/>
        <v>0.012390817730380588</v>
      </c>
      <c r="D42" s="1">
        <f t="shared" si="2"/>
        <v>0.0009046690414885282</v>
      </c>
      <c r="E42" s="1">
        <f t="shared" si="2"/>
        <v>0.00654170744050836</v>
      </c>
    </row>
    <row r="43" spans="1:5" ht="12.75">
      <c r="A43" s="1">
        <v>0.395</v>
      </c>
      <c r="B43" s="1">
        <f t="shared" si="2"/>
        <v>0.033445928479925446</v>
      </c>
      <c r="C43" s="1">
        <f t="shared" si="2"/>
        <v>0.012448253660864605</v>
      </c>
      <c r="D43" s="1">
        <f t="shared" si="2"/>
        <v>0.001074755292775187</v>
      </c>
      <c r="E43" s="1">
        <f t="shared" si="2"/>
        <v>0.006511521786162711</v>
      </c>
    </row>
    <row r="44" spans="1:5" ht="12.75">
      <c r="A44" s="1">
        <v>0.405</v>
      </c>
      <c r="B44" s="1">
        <f t="shared" si="2"/>
        <v>0.03051918157933997</v>
      </c>
      <c r="C44" s="1">
        <f t="shared" si="2"/>
        <v>0.012500239110380007</v>
      </c>
      <c r="D44" s="1">
        <f t="shared" si="2"/>
        <v>0.001269599917479912</v>
      </c>
      <c r="E44" s="1">
        <f t="shared" si="2"/>
        <v>0.006484439845038215</v>
      </c>
    </row>
    <row r="45" spans="1:5" ht="12.75">
      <c r="A45" s="1">
        <v>0.415</v>
      </c>
      <c r="B45" s="1">
        <f t="shared" si="2"/>
        <v>0.027548068118690816</v>
      </c>
      <c r="C45" s="1">
        <f t="shared" si="2"/>
        <v>0.0125468418407641</v>
      </c>
      <c r="D45" s="1">
        <f t="shared" si="2"/>
        <v>0.0014916330990812068</v>
      </c>
      <c r="E45" s="1">
        <f t="shared" si="2"/>
        <v>0.006460352824064097</v>
      </c>
    </row>
    <row r="46" spans="1:5" ht="12.75">
      <c r="A46" s="1">
        <v>0.425</v>
      </c>
      <c r="B46" s="1">
        <f t="shared" si="2"/>
        <v>0.02459977707556038</v>
      </c>
      <c r="C46" s="1">
        <f t="shared" si="2"/>
        <v>0.012588121646615269</v>
      </c>
      <c r="D46" s="1">
        <f t="shared" si="2"/>
        <v>0.001743360577930432</v>
      </c>
      <c r="E46" s="1">
        <f t="shared" si="2"/>
        <v>0.006439165946854952</v>
      </c>
    </row>
    <row r="47" spans="1:5" ht="12.75">
      <c r="A47" s="1">
        <v>0.435</v>
      </c>
      <c r="B47" s="1">
        <f t="shared" si="2"/>
        <v>0.021732717408207813</v>
      </c>
      <c r="C47" s="1">
        <f t="shared" si="2"/>
        <v>0.012624130756508922</v>
      </c>
      <c r="D47" s="1">
        <f t="shared" si="2"/>
        <v>0.002027343316023337</v>
      </c>
      <c r="E47" s="1">
        <f t="shared" si="2"/>
        <v>0.006420797371788578</v>
      </c>
    </row>
    <row r="48" spans="1:5" ht="12.75">
      <c r="A48" s="1">
        <v>0.445</v>
      </c>
      <c r="B48" s="1">
        <f t="shared" si="2"/>
        <v>0.018995428102616674</v>
      </c>
      <c r="C48" s="1">
        <f t="shared" si="2"/>
        <v>0.012654914175674492</v>
      </c>
      <c r="D48" s="1">
        <f t="shared" si="2"/>
        <v>0.002346173760897439</v>
      </c>
      <c r="E48" s="1">
        <f t="shared" si="2"/>
        <v>0.006405181105012203</v>
      </c>
    </row>
    <row r="49" spans="1:5" ht="12.75">
      <c r="A49" s="1">
        <v>0.455</v>
      </c>
      <c r="B49" s="1">
        <f t="shared" si="2"/>
        <v>0.016426093592395774</v>
      </c>
      <c r="C49" s="1">
        <f t="shared" si="2"/>
        <v>0.012680509975582455</v>
      </c>
      <c r="D49" s="1">
        <f t="shared" si="2"/>
        <v>0.0027024485976470548</v>
      </c>
      <c r="E49" s="1">
        <f t="shared" si="2"/>
        <v>0.006392248523769906</v>
      </c>
    </row>
    <row r="50" spans="1:5" ht="12.75">
      <c r="A50" s="1">
        <v>0.465</v>
      </c>
      <c r="B50" s="1">
        <f t="shared" si="2"/>
        <v>0.014052592009400788</v>
      </c>
      <c r="C50" s="1">
        <f t="shared" si="2"/>
        <v>0.012700949534959427</v>
      </c>
      <c r="D50" s="1">
        <f t="shared" si="2"/>
        <v>0.0030987379076157714</v>
      </c>
      <c r="E50" s="1">
        <f t="shared" si="2"/>
        <v>0.006381960878108717</v>
      </c>
    </row>
    <row r="51" spans="1:5" ht="12.75">
      <c r="A51" s="1">
        <v>0.475</v>
      </c>
      <c r="B51" s="1">
        <f t="shared" si="2"/>
        <v>0.01189299534507371</v>
      </c>
      <c r="C51" s="1">
        <f t="shared" si="2"/>
        <v>0.012716257735874814</v>
      </c>
      <c r="D51" s="1">
        <f t="shared" si="2"/>
        <v>0.003537550686025105</v>
      </c>
      <c r="E51" s="1">
        <f t="shared" si="2"/>
        <v>0.006374277650563753</v>
      </c>
    </row>
    <row r="52" spans="1:5" ht="12.75">
      <c r="A52" s="1">
        <v>0.485</v>
      </c>
      <c r="B52" s="1">
        <f t="shared" si="2"/>
        <v>0.009956423752603305</v>
      </c>
      <c r="C52" s="1">
        <f t="shared" si="2"/>
        <v>0.012726453117903713</v>
      </c>
      <c r="D52" s="1">
        <f t="shared" si="2"/>
        <v>0.004021296708811087</v>
      </c>
      <c r="E52" s="1">
        <f t="shared" si="2"/>
        <v>0.0063691708729644025</v>
      </c>
    </row>
    <row r="53" spans="1:5" ht="12.75">
      <c r="A53" s="1">
        <v>0.495</v>
      </c>
      <c r="B53" s="1">
        <f t="shared" si="2"/>
        <v>0.008244160463205197</v>
      </c>
      <c r="C53" s="1">
        <f t="shared" si="2"/>
        <v>0.012731543033450532</v>
      </c>
      <c r="D53" s="1">
        <f t="shared" si="2"/>
        <v>0.0045522447814391465</v>
      </c>
      <c r="E53" s="1">
        <f t="shared" si="2"/>
        <v>0.0063666220531629625</v>
      </c>
    </row>
    <row r="54" spans="1:5" ht="12.75">
      <c r="A54" s="1">
        <v>0.505</v>
      </c>
      <c r="B54" s="1">
        <f t="shared" si="2"/>
        <v>0.006750916771004145</v>
      </c>
      <c r="C54" s="1">
        <f t="shared" si="2"/>
        <v>0.012731542744921165</v>
      </c>
      <c r="D54" s="1">
        <f t="shared" si="2"/>
        <v>0.0051324774496403075</v>
      </c>
      <c r="E54" s="1">
        <f t="shared" si="2"/>
        <v>0.00636662328764348</v>
      </c>
    </row>
    <row r="55" spans="1:5" ht="12.75">
      <c r="A55" s="1">
        <v>0.515</v>
      </c>
      <c r="B55" s="1">
        <f t="shared" si="2"/>
        <v>0.005466170454570096</v>
      </c>
      <c r="C55" s="1">
        <f t="shared" si="2"/>
        <v>0.012726453117903658</v>
      </c>
      <c r="D55" s="1">
        <f t="shared" si="2"/>
        <v>0.005763842304036752</v>
      </c>
      <c r="E55" s="1">
        <f t="shared" si="2"/>
        <v>0.0063691708729644025</v>
      </c>
    </row>
    <row r="56" spans="1:5" ht="12.75">
      <c r="A56" s="1">
        <v>0.525</v>
      </c>
      <c r="B56" s="1">
        <f t="shared" si="2"/>
        <v>0.004375490177772279</v>
      </c>
      <c r="C56" s="1">
        <f t="shared" si="2"/>
        <v>0.012716257735874814</v>
      </c>
      <c r="D56" s="1">
        <f t="shared" si="2"/>
        <v>0.006447900067667288</v>
      </c>
      <c r="E56" s="1">
        <f t="shared" si="2"/>
        <v>0.006374277650563753</v>
      </c>
    </row>
    <row r="57" spans="1:5" ht="12.75">
      <c r="A57" s="1">
        <v>0.535</v>
      </c>
      <c r="B57" s="1">
        <f t="shared" si="2"/>
        <v>0.0034617855943761544</v>
      </c>
      <c r="C57" s="1">
        <f t="shared" si="2"/>
        <v>0.012700949534959038</v>
      </c>
      <c r="D57" s="1">
        <f t="shared" si="2"/>
        <v>0.007185869717695359</v>
      </c>
      <c r="E57" s="1">
        <f t="shared" si="2"/>
        <v>0.006381960878108495</v>
      </c>
    </row>
    <row r="58" spans="1:5" ht="12.75">
      <c r="A58" s="1">
        <v>0.545</v>
      </c>
      <c r="B58" s="1">
        <f t="shared" si="2"/>
        <v>0.002706434649207834</v>
      </c>
      <c r="C58" s="1">
        <f t="shared" si="2"/>
        <v>0.01268050997558312</v>
      </c>
      <c r="D58" s="1">
        <f t="shared" si="2"/>
        <v>0.007978570960219138</v>
      </c>
      <c r="E58" s="1">
        <f t="shared" si="2"/>
        <v>0.006392248523770072</v>
      </c>
    </row>
    <row r="59" spans="1:5" ht="12.75">
      <c r="A59" s="1">
        <v>0.555</v>
      </c>
      <c r="B59" s="1">
        <f t="shared" si="2"/>
        <v>0.002090255918298256</v>
      </c>
      <c r="C59" s="1">
        <f t="shared" si="2"/>
        <v>0.012654914175673992</v>
      </c>
      <c r="D59" s="1">
        <f t="shared" si="2"/>
        <v>0.008826364450330526</v>
      </c>
      <c r="E59" s="1">
        <f t="shared" si="2"/>
        <v>0.006405181105012536</v>
      </c>
    </row>
    <row r="60" spans="1:5" ht="12.75">
      <c r="A60" s="1">
        <v>0.565</v>
      </c>
      <c r="B60" s="1">
        <f t="shared" si="2"/>
        <v>0.001594308556552182</v>
      </c>
      <c r="C60" s="1">
        <f t="shared" si="2"/>
        <v>0.012624130756509144</v>
      </c>
      <c r="D60" s="1">
        <f t="shared" si="2"/>
        <v>0.009729090228527817</v>
      </c>
      <c r="E60" s="1">
        <f t="shared" si="2"/>
        <v>0.006420797371788467</v>
      </c>
    </row>
    <row r="61" spans="1:5" ht="12.75">
      <c r="A61" s="1">
        <v>0.575</v>
      </c>
      <c r="B61" s="1">
        <f t="shared" si="2"/>
        <v>0.0012005153416771996</v>
      </c>
      <c r="C61" s="1">
        <f t="shared" si="2"/>
        <v>0.012588121646614825</v>
      </c>
      <c r="D61" s="1">
        <f t="shared" si="2"/>
        <v>0.010686004929487736</v>
      </c>
      <c r="E61" s="1">
        <f t="shared" si="2"/>
        <v>0.006439165946855008</v>
      </c>
    </row>
    <row r="62" spans="1:5" ht="12.75">
      <c r="A62" s="1">
        <v>0.585</v>
      </c>
      <c r="B62" s="1">
        <f t="shared" si="2"/>
        <v>0.0008921150437462</v>
      </c>
      <c r="C62" s="1">
        <f t="shared" si="2"/>
        <v>0.012546841840763934</v>
      </c>
      <c r="D62" s="1">
        <f t="shared" si="2"/>
        <v>0.01169571841019068</v>
      </c>
      <c r="E62" s="1">
        <f t="shared" si="2"/>
        <v>0.006460352824064319</v>
      </c>
    </row>
    <row r="63" spans="1:5" ht="12.75">
      <c r="A63" s="1">
        <v>0.595</v>
      </c>
      <c r="B63" s="1">
        <f t="shared" si="2"/>
        <v>0.0006539581312797749</v>
      </c>
      <c r="C63" s="1">
        <f t="shared" si="2"/>
        <v>0.012500239110380118</v>
      </c>
      <c r="D63" s="1">
        <f t="shared" si="2"/>
        <v>0.01275613054169808</v>
      </c>
      <c r="E63" s="1">
        <f t="shared" si="2"/>
        <v>0.0064844398450381036</v>
      </c>
    </row>
    <row r="64" spans="1:5" ht="12.75">
      <c r="A64" s="1">
        <v>0.605</v>
      </c>
      <c r="B64" s="1">
        <f t="shared" si="2"/>
        <v>0.0004726661615734873</v>
      </c>
      <c r="C64" s="1">
        <f t="shared" si="2"/>
        <v>0.01244825366086455</v>
      </c>
      <c r="D64" s="1">
        <f t="shared" si="2"/>
        <v>0.013864369012612121</v>
      </c>
      <c r="E64" s="1">
        <f t="shared" si="2"/>
        <v>0.006511521786162766</v>
      </c>
    </row>
    <row r="65" spans="1:5" ht="12.75">
      <c r="A65" s="1">
        <v>0.615</v>
      </c>
      <c r="B65" s="1">
        <f t="shared" si="2"/>
        <v>0.000336677392378526</v>
      </c>
      <c r="C65" s="1">
        <f t="shared" si="2"/>
        <v>0.012390817730380643</v>
      </c>
      <c r="D65" s="1">
        <f t="shared" si="2"/>
        <v>0.01501672910267407</v>
      </c>
      <c r="E65" s="1">
        <f t="shared" si="2"/>
        <v>0.006541707440508415</v>
      </c>
    </row>
    <row r="66" spans="1:5" ht="12.75">
      <c r="A66" s="1">
        <v>0.625</v>
      </c>
      <c r="B66" s="1">
        <f t="shared" si="2"/>
        <v>0.00023620316222427995</v>
      </c>
      <c r="C66" s="1">
        <f t="shared" si="2"/>
        <v>0.012327855123534404</v>
      </c>
      <c r="D66" s="1">
        <f t="shared" si="2"/>
        <v>0.016208616502154605</v>
      </c>
      <c r="E66" s="1">
        <f t="shared" si="2"/>
        <v>0.006575120896949338</v>
      </c>
    </row>
    <row r="67" spans="1:5" ht="12.75">
      <c r="A67" s="1">
        <v>0.635</v>
      </c>
      <c r="B67" s="1">
        <f t="shared" si="2"/>
        <v>0.00016311848871597423</v>
      </c>
      <c r="C67" s="1">
        <f t="shared" si="2"/>
        <v>0.012259280672064166</v>
      </c>
      <c r="D67" s="1">
        <f t="shared" si="2"/>
        <v>0.01743449437694758</v>
      </c>
      <c r="E67" s="1">
        <f t="shared" si="2"/>
        <v>0.0066119030473877904</v>
      </c>
    </row>
    <row r="68" spans="1:5" ht="12.75">
      <c r="A68" s="1">
        <v>0.645</v>
      </c>
      <c r="B68" s="1">
        <f t="shared" si="2"/>
        <v>0.00011080859049061864</v>
      </c>
      <c r="C68" s="1">
        <f t="shared" si="2"/>
        <v>0.012184999613096159</v>
      </c>
      <c r="D68" s="1">
        <f t="shared" si="2"/>
        <v>0.018687836010673642</v>
      </c>
      <c r="E68" s="1">
        <f t="shared" si="2"/>
        <v>0.006652213359987669</v>
      </c>
    </row>
    <row r="69" spans="1:5" ht="12.75">
      <c r="A69" s="1">
        <v>0.655</v>
      </c>
      <c r="B69" s="1">
        <f aca="true" t="shared" si="3" ref="B69:E93">BETADIST($A69+0.005,B$1,B$2)-BETADIST($A69-0.005,B$1,B$2)</f>
        <v>7.39902244117907E-05</v>
      </c>
      <c r="C69" s="1">
        <f t="shared" si="3"/>
        <v>0.012104906873614985</v>
      </c>
      <c r="D69" s="1">
        <f t="shared" si="3"/>
        <v>0.01996108449389522</v>
      </c>
      <c r="E69" s="1">
        <f t="shared" si="3"/>
        <v>0.006696231964938404</v>
      </c>
    </row>
    <row r="70" spans="1:5" ht="12.75">
      <c r="A70" s="1">
        <v>0.665</v>
      </c>
      <c r="B70" s="1">
        <f t="shared" si="3"/>
        <v>4.8523439085346176E-05</v>
      </c>
      <c r="C70" s="1">
        <f t="shared" si="3"/>
        <v>0.012018886247555427</v>
      </c>
      <c r="D70" s="1">
        <f t="shared" si="3"/>
        <v>0.021245621076859206</v>
      </c>
      <c r="E70" s="1">
        <f t="shared" si="3"/>
        <v>0.006744162110050911</v>
      </c>
    </row>
    <row r="71" spans="1:5" ht="12.75">
      <c r="A71" s="1">
        <v>0.675</v>
      </c>
      <c r="B71" s="1">
        <f t="shared" si="3"/>
        <v>3.122589154613831E-05</v>
      </c>
      <c r="C71" s="1">
        <f t="shared" si="3"/>
        <v>0.011926809449119169</v>
      </c>
      <c r="D71" s="1">
        <f t="shared" si="3"/>
        <v>0.022531743956240996</v>
      </c>
      <c r="E71" s="1">
        <f t="shared" si="3"/>
        <v>0.006796233056965417</v>
      </c>
    </row>
    <row r="72" spans="1:5" ht="12.75">
      <c r="A72" s="1">
        <v>0.685</v>
      </c>
      <c r="B72" s="1">
        <f t="shared" si="3"/>
        <v>1.9698526905975733E-05</v>
      </c>
      <c r="C72" s="1">
        <f t="shared" si="3"/>
        <v>0.011828534480399666</v>
      </c>
      <c r="D72" s="1">
        <f t="shared" si="3"/>
        <v>0.023808659428311396</v>
      </c>
      <c r="E72" s="1">
        <f t="shared" si="3"/>
        <v>0.0068527035058773</v>
      </c>
    </row>
    <row r="73" spans="1:5" ht="12.75">
      <c r="A73" s="1">
        <v>0.695</v>
      </c>
      <c r="B73" s="1">
        <f t="shared" si="3"/>
        <v>1.2168381108956794E-05</v>
      </c>
      <c r="C73" s="1">
        <f t="shared" si="3"/>
        <v>0.011723907252941701</v>
      </c>
      <c r="D73" s="1">
        <f t="shared" si="3"/>
        <v>0.025064487510977118</v>
      </c>
      <c r="E73" s="1">
        <f t="shared" si="3"/>
        <v>0.006913865658427776</v>
      </c>
    </row>
    <row r="74" spans="1:5" ht="12.75">
      <c r="A74" s="1">
        <v>0.705</v>
      </c>
      <c r="B74" s="1">
        <f t="shared" si="3"/>
        <v>7.351664993549001E-06</v>
      </c>
      <c r="C74" s="1">
        <f t="shared" si="3"/>
        <v>0.011612753987426339</v>
      </c>
      <c r="D74" s="1">
        <f t="shared" si="3"/>
        <v>0.02628628431546637</v>
      </c>
      <c r="E74" s="1">
        <f t="shared" si="3"/>
        <v>0.0069800500564363155</v>
      </c>
    </row>
    <row r="75" spans="1:5" ht="12.75">
      <c r="A75" s="1">
        <v>0.715</v>
      </c>
      <c r="B75" s="1">
        <f t="shared" si="3"/>
        <v>4.3381902963268715E-06</v>
      </c>
      <c r="C75" s="1">
        <f t="shared" si="3"/>
        <v>0.011494886123471826</v>
      </c>
      <c r="D75" s="1">
        <f t="shared" si="3"/>
        <v>0.027460083517720002</v>
      </c>
      <c r="E75" s="1">
        <f t="shared" si="3"/>
        <v>0.007051631370375899</v>
      </c>
    </row>
    <row r="76" spans="1:5" ht="12.75">
      <c r="A76" s="1">
        <v>0.725</v>
      </c>
      <c r="B76" s="1">
        <f t="shared" si="3"/>
        <v>2.496617850678007E-06</v>
      </c>
      <c r="C76" s="1">
        <f t="shared" si="3"/>
        <v>0.011370094789404317</v>
      </c>
      <c r="D76" s="1">
        <f t="shared" si="3"/>
        <v>0.02857096142335902</v>
      </c>
      <c r="E76" s="1">
        <f t="shared" si="3"/>
        <v>0.007129035358864999</v>
      </c>
    </row>
    <row r="77" spans="1:5" ht="12.75">
      <c r="A77" s="1">
        <v>0.735</v>
      </c>
      <c r="B77" s="1">
        <f t="shared" si="3"/>
        <v>1.398916413264395E-06</v>
      </c>
      <c r="C77" s="1">
        <f t="shared" si="3"/>
        <v>0.0112381492868745</v>
      </c>
      <c r="D77" s="1">
        <f t="shared" si="3"/>
        <v>0.029603118481930424</v>
      </c>
      <c r="E77" s="1">
        <f t="shared" si="3"/>
        <v>0.007212747822665233</v>
      </c>
    </row>
    <row r="78" spans="1:5" ht="12.75">
      <c r="A78" s="1">
        <v>0.745</v>
      </c>
      <c r="B78" s="1">
        <f t="shared" si="3"/>
        <v>7.617581444518962E-07</v>
      </c>
      <c r="C78" s="1">
        <f t="shared" si="3"/>
        <v>0.01109879439664807</v>
      </c>
      <c r="D78" s="1">
        <f t="shared" si="3"/>
        <v>0.03054000874942253</v>
      </c>
      <c r="E78" s="1">
        <f t="shared" si="3"/>
        <v>0.007303321968537779</v>
      </c>
    </row>
    <row r="79" spans="1:5" ht="12.75">
      <c r="A79" s="1">
        <v>0.755</v>
      </c>
      <c r="B79" s="1">
        <f t="shared" si="3"/>
        <v>4.0227017317207014E-07</v>
      </c>
      <c r="C79" s="1">
        <f t="shared" si="3"/>
        <v>0.010951747199541395</v>
      </c>
      <c r="D79" s="1">
        <f t="shared" si="3"/>
        <v>0.03136447270784348</v>
      </c>
      <c r="E79" s="1">
        <f t="shared" si="3"/>
        <v>0.007401397086098549</v>
      </c>
    </row>
    <row r="80" spans="1:5" ht="12.75">
      <c r="A80" s="1">
        <v>0.765</v>
      </c>
      <c r="B80" s="1">
        <f t="shared" si="3"/>
        <v>2.0552645518812085E-07</v>
      </c>
      <c r="C80" s="1">
        <f t="shared" si="3"/>
        <v>0.010796693303887439</v>
      </c>
      <c r="D80" s="1">
        <f t="shared" si="3"/>
        <v>0.03205892712560987</v>
      </c>
      <c r="E80" s="1">
        <f t="shared" si="3"/>
        <v>0.007507707407461206</v>
      </c>
    </row>
    <row r="81" spans="1:5" ht="12.75">
      <c r="A81" s="1">
        <v>0.775</v>
      </c>
      <c r="B81" s="1">
        <f t="shared" si="3"/>
        <v>1.0132226180292747E-07</v>
      </c>
      <c r="C81" s="1">
        <f t="shared" si="3"/>
        <v>0.010633282340588246</v>
      </c>
      <c r="D81" s="1">
        <f t="shared" si="3"/>
        <v>0.032605583445510566</v>
      </c>
      <c r="E81" s="1">
        <f t="shared" si="3"/>
        <v>0.007623104921096857</v>
      </c>
    </row>
    <row r="82" spans="1:5" ht="12.75">
      <c r="A82" s="1">
        <v>0.785</v>
      </c>
      <c r="B82" s="1">
        <f t="shared" si="3"/>
        <v>4.8051551737593456E-08</v>
      </c>
      <c r="C82" s="1">
        <f t="shared" si="3"/>
        <v>0.010461122546288615</v>
      </c>
      <c r="D82" s="1">
        <f t="shared" si="3"/>
        <v>0.032986710533920105</v>
      </c>
      <c r="E82" s="1">
        <f t="shared" si="3"/>
        <v>0.007748582719261932</v>
      </c>
    </row>
    <row r="83" spans="1:5" ht="12.75">
      <c r="A83" s="1">
        <v>0.795</v>
      </c>
      <c r="B83" s="1">
        <f t="shared" si="3"/>
        <v>2.1845586117841265E-08</v>
      </c>
      <c r="C83" s="1">
        <f t="shared" si="3"/>
        <v>0.010279774200366187</v>
      </c>
      <c r="D83" s="1">
        <f t="shared" si="3"/>
        <v>0.03318494417873041</v>
      </c>
      <c r="E83" s="1">
        <f t="shared" si="3"/>
        <v>0.007885305565904832</v>
      </c>
    </row>
    <row r="84" spans="1:5" ht="12.75">
      <c r="A84" s="1">
        <v>0.805</v>
      </c>
      <c r="B84" s="1">
        <f t="shared" si="3"/>
        <v>9.482765905843848E-09</v>
      </c>
      <c r="C84" s="1">
        <f t="shared" si="3"/>
        <v>0.010088741606327334</v>
      </c>
      <c r="D84" s="1">
        <f t="shared" si="3"/>
        <v>0.033183647895009605</v>
      </c>
      <c r="E84" s="1">
        <f t="shared" si="3"/>
        <v>0.008034649025606244</v>
      </c>
    </row>
    <row r="85" spans="1:5" ht="12.75">
      <c r="A85" s="1">
        <v>0.815</v>
      </c>
      <c r="B85" s="1">
        <f t="shared" si="3"/>
        <v>3.91208954120259E-09</v>
      </c>
      <c r="C85" s="1">
        <f t="shared" si="3"/>
        <v>0.009887463203807734</v>
      </c>
      <c r="D85" s="1">
        <f t="shared" si="3"/>
        <v>0.03296732946552039</v>
      </c>
      <c r="E85" s="1">
        <f t="shared" si="3"/>
        <v>0.008198250131936424</v>
      </c>
    </row>
    <row r="86" spans="1:5" ht="12.75">
      <c r="A86" s="1">
        <v>0.825</v>
      </c>
      <c r="B86" s="1">
        <f t="shared" si="3"/>
        <v>1.5255934293634255E-09</v>
      </c>
      <c r="C86" s="1">
        <f t="shared" si="3"/>
        <v>0.009675299250061054</v>
      </c>
      <c r="D86" s="1">
        <f t="shared" si="3"/>
        <v>0.032522121463232856</v>
      </c>
      <c r="E86" s="1">
        <f t="shared" si="3"/>
        <v>0.008378073837281619</v>
      </c>
    </row>
    <row r="87" spans="1:5" ht="12.75">
      <c r="A87" s="1">
        <v>0.835</v>
      </c>
      <c r="B87" s="1">
        <f t="shared" si="3"/>
        <v>5.588156604119376E-10</v>
      </c>
      <c r="C87" s="1">
        <f t="shared" si="3"/>
        <v>0.00945151629838381</v>
      </c>
      <c r="D87" s="1">
        <f t="shared" si="3"/>
        <v>0.03183632102944767</v>
      </c>
      <c r="E87" s="1">
        <f t="shared" si="3"/>
        <v>0.008576501393928737</v>
      </c>
    </row>
    <row r="88" spans="1:5" ht="12.75">
      <c r="A88" s="1">
        <v>0.845</v>
      </c>
      <c r="B88" s="1">
        <f t="shared" si="3"/>
        <v>1.9082324609343004E-10</v>
      </c>
      <c r="C88" s="1">
        <f t="shared" si="3"/>
        <v>0.009215267391682214</v>
      </c>
      <c r="D88" s="1">
        <f t="shared" si="3"/>
        <v>0.030901013204032157</v>
      </c>
      <c r="E88" s="1">
        <f t="shared" si="3"/>
        <v>0.008796449758397884</v>
      </c>
    </row>
    <row r="89" spans="1:5" ht="12.75">
      <c r="A89" s="1">
        <v>0.855</v>
      </c>
      <c r="B89" s="1">
        <f t="shared" si="3"/>
        <v>6.020273168871881E-11</v>
      </c>
      <c r="C89" s="1">
        <f t="shared" si="3"/>
        <v>0.008965566427641347</v>
      </c>
      <c r="D89" s="1">
        <f t="shared" si="3"/>
        <v>0.029710763338806845</v>
      </c>
      <c r="E89" s="1">
        <f t="shared" si="3"/>
        <v>0.009041535757562169</v>
      </c>
    </row>
    <row r="90" spans="1:5" ht="12.75">
      <c r="A90" s="1">
        <v>0.865</v>
      </c>
      <c r="B90" s="1">
        <f t="shared" si="3"/>
        <v>1.7357670856199547E-11</v>
      </c>
      <c r="C90" s="1">
        <f t="shared" si="3"/>
        <v>0.008701254446233597</v>
      </c>
      <c r="D90" s="1">
        <f t="shared" si="3"/>
        <v>0.028264398826855164</v>
      </c>
      <c r="E90" s="1">
        <f t="shared" si="3"/>
        <v>0.009316306290625631</v>
      </c>
    </row>
    <row r="91" spans="1:5" ht="12.75">
      <c r="A91" s="1">
        <v>0.875</v>
      </c>
      <c r="B91" s="1">
        <f t="shared" si="3"/>
        <v>4.512945572798799E-12</v>
      </c>
      <c r="C91" s="1">
        <f t="shared" si="3"/>
        <v>0.008420954483134513</v>
      </c>
      <c r="D91" s="1">
        <f t="shared" si="3"/>
        <v>0.026565881625786103</v>
      </c>
      <c r="E91" s="1">
        <f t="shared" si="3"/>
        <v>0.00962656843270071</v>
      </c>
    </row>
    <row r="92" spans="1:5" ht="12.75">
      <c r="A92" s="1">
        <v>0.885</v>
      </c>
      <c r="B92" s="1">
        <f t="shared" si="3"/>
        <v>1.0407230632836217E-12</v>
      </c>
      <c r="C92" s="1">
        <f t="shared" si="3"/>
        <v>0.008123009843239215</v>
      </c>
      <c r="D92" s="1">
        <f t="shared" si="3"/>
        <v>0.024625279571196868</v>
      </c>
      <c r="E92" s="1">
        <f t="shared" si="3"/>
        <v>0.009979875072866129</v>
      </c>
    </row>
    <row r="93" spans="1:5" ht="12.75">
      <c r="A93" s="1">
        <v>0.895</v>
      </c>
      <c r="B93" s="1">
        <f t="shared" si="3"/>
        <v>2.0838886172214188E-13</v>
      </c>
      <c r="C93" s="1">
        <f t="shared" si="3"/>
        <v>0.007805397650326951</v>
      </c>
      <c r="D93" s="1">
        <f t="shared" si="3"/>
        <v>0.022459843956173065</v>
      </c>
      <c r="E93" s="1">
        <f t="shared" si="3"/>
        <v>0.01038626084262917</v>
      </c>
    </row>
    <row r="94" spans="2:8" ht="12.75">
      <c r="B94" s="43" t="s">
        <v>17</v>
      </c>
      <c r="C94" s="43"/>
      <c r="D94" s="43"/>
      <c r="E94" s="43"/>
      <c r="F94" s="43"/>
      <c r="G94" s="43"/>
      <c r="H94" s="43"/>
    </row>
    <row r="95" spans="1:13" ht="13.5" thickBot="1">
      <c r="A95" s="14"/>
      <c r="C95" s="15">
        <v>3.4</v>
      </c>
      <c r="D95" s="15">
        <f>C95+0.01</f>
        <v>3.4099999999999997</v>
      </c>
      <c r="E95" s="15">
        <f aca="true" t="shared" si="4" ref="E95:L95">D95+0.01</f>
        <v>3.4199999999999995</v>
      </c>
      <c r="F95" s="15">
        <f t="shared" si="4"/>
        <v>3.4299999999999993</v>
      </c>
      <c r="G95" s="15">
        <f t="shared" si="4"/>
        <v>3.439999999999999</v>
      </c>
      <c r="H95" s="15">
        <f t="shared" si="4"/>
        <v>3.449999999999999</v>
      </c>
      <c r="I95" s="15">
        <f t="shared" si="4"/>
        <v>3.4599999999999986</v>
      </c>
      <c r="J95" s="15">
        <f t="shared" si="4"/>
        <v>3.4699999999999984</v>
      </c>
      <c r="K95" s="15">
        <f t="shared" si="4"/>
        <v>3.479999999999998</v>
      </c>
      <c r="L95" s="15">
        <f t="shared" si="4"/>
        <v>3.489999999999998</v>
      </c>
      <c r="M95" s="1">
        <f>L95+0.1</f>
        <v>3.589999999999998</v>
      </c>
    </row>
    <row r="96" spans="1:12" ht="13.5" thickTop="1">
      <c r="A96" s="14"/>
      <c r="B96" s="16">
        <v>4.55</v>
      </c>
      <c r="C96" s="17">
        <f>ROUND(BETADIST(0.5,C$95,$B96),3)</f>
        <v>0.667</v>
      </c>
      <c r="D96" s="17">
        <f aca="true" t="shared" si="5" ref="D96:L110">ROUND(BETADIST(0.5,D$95,$B96),3)</f>
        <v>0.665</v>
      </c>
      <c r="E96" s="17">
        <f t="shared" si="5"/>
        <v>0.664</v>
      </c>
      <c r="F96" s="17">
        <f t="shared" si="5"/>
        <v>0.662</v>
      </c>
      <c r="G96" s="17">
        <f t="shared" si="5"/>
        <v>0.661</v>
      </c>
      <c r="H96" s="17">
        <f t="shared" si="5"/>
        <v>0.659</v>
      </c>
      <c r="I96" s="17">
        <f t="shared" si="5"/>
        <v>0.658</v>
      </c>
      <c r="J96" s="17">
        <f t="shared" si="5"/>
        <v>0.656</v>
      </c>
      <c r="K96" s="17">
        <f t="shared" si="5"/>
        <v>0.655</v>
      </c>
      <c r="L96" s="17">
        <f t="shared" si="5"/>
        <v>0.653</v>
      </c>
    </row>
    <row r="97" spans="1:12" ht="12.75">
      <c r="A97" s="14"/>
      <c r="B97" s="5">
        <f>B96</f>
        <v>4.55</v>
      </c>
      <c r="C97" s="18">
        <f>ROUND(BETADIST(0.1,C$95,$B97),3)</f>
        <v>0.011</v>
      </c>
      <c r="D97" s="18">
        <f aca="true" t="shared" si="6" ref="D97:L111">ROUND(BETADIST(0.1,D$95,$B97),3)</f>
        <v>0.011</v>
      </c>
      <c r="E97" s="18">
        <f t="shared" si="6"/>
        <v>0.01</v>
      </c>
      <c r="F97" s="18">
        <f t="shared" si="6"/>
        <v>0.01</v>
      </c>
      <c r="G97" s="18">
        <f t="shared" si="6"/>
        <v>0.01</v>
      </c>
      <c r="H97" s="18">
        <f t="shared" si="6"/>
        <v>0.01</v>
      </c>
      <c r="I97" s="18">
        <f t="shared" si="6"/>
        <v>0.01</v>
      </c>
      <c r="J97" s="18">
        <f t="shared" si="6"/>
        <v>0.01</v>
      </c>
      <c r="K97" s="18">
        <f t="shared" si="6"/>
        <v>0.009</v>
      </c>
      <c r="L97" s="18">
        <f t="shared" si="6"/>
        <v>0.009</v>
      </c>
    </row>
    <row r="98" spans="1:12" ht="12.75">
      <c r="A98" s="14"/>
      <c r="B98" s="16">
        <f>B96+0.01</f>
        <v>4.56</v>
      </c>
      <c r="C98" s="17">
        <f>ROUND(BETADIST(0.5,C$95,$B98),3)</f>
        <v>0.668</v>
      </c>
      <c r="D98" s="17">
        <f t="shared" si="5"/>
        <v>0.667</v>
      </c>
      <c r="E98" s="17">
        <f t="shared" si="5"/>
        <v>0.665</v>
      </c>
      <c r="F98" s="17">
        <f t="shared" si="5"/>
        <v>0.664</v>
      </c>
      <c r="G98" s="17">
        <f t="shared" si="5"/>
        <v>0.662</v>
      </c>
      <c r="H98" s="17">
        <f t="shared" si="5"/>
        <v>0.661</v>
      </c>
      <c r="I98" s="17">
        <f t="shared" si="5"/>
        <v>0.659</v>
      </c>
      <c r="J98" s="17">
        <f t="shared" si="5"/>
        <v>0.658</v>
      </c>
      <c r="K98" s="17">
        <f t="shared" si="5"/>
        <v>0.656</v>
      </c>
      <c r="L98" s="17">
        <f t="shared" si="5"/>
        <v>0.655</v>
      </c>
    </row>
    <row r="99" spans="1:12" ht="12.75">
      <c r="A99" s="14"/>
      <c r="B99" s="16">
        <f>B97+0.01</f>
        <v>4.56</v>
      </c>
      <c r="C99" s="18">
        <f>ROUND(BETADIST(0.1,C$95,$B99),3)</f>
        <v>0.011</v>
      </c>
      <c r="D99" s="18">
        <f t="shared" si="6"/>
        <v>0.011</v>
      </c>
      <c r="E99" s="18">
        <f t="shared" si="6"/>
        <v>0.011</v>
      </c>
      <c r="F99" s="18">
        <f t="shared" si="6"/>
        <v>0.01</v>
      </c>
      <c r="G99" s="18">
        <f t="shared" si="6"/>
        <v>0.01</v>
      </c>
      <c r="H99" s="18">
        <f t="shared" si="6"/>
        <v>0.01</v>
      </c>
      <c r="I99" s="18">
        <f t="shared" si="6"/>
        <v>0.01</v>
      </c>
      <c r="J99" s="18">
        <f t="shared" si="6"/>
        <v>0.01</v>
      </c>
      <c r="K99" s="18">
        <f t="shared" si="6"/>
        <v>0.009</v>
      </c>
      <c r="L99" s="18">
        <f t="shared" si="6"/>
        <v>0.009</v>
      </c>
    </row>
    <row r="100" spans="1:12" ht="12.75">
      <c r="A100" s="14" t="s">
        <v>18</v>
      </c>
      <c r="B100" s="16">
        <f aca="true" t="shared" si="7" ref="B100:B115">B98+0.01</f>
        <v>4.569999999999999</v>
      </c>
      <c r="C100" s="17">
        <f>ROUND(BETADIST(0.5,C$95,$B100),3)</f>
        <v>0.669</v>
      </c>
      <c r="D100" s="17">
        <f t="shared" si="5"/>
        <v>0.668</v>
      </c>
      <c r="E100" s="17">
        <f t="shared" si="5"/>
        <v>0.666</v>
      </c>
      <c r="F100" s="17">
        <f t="shared" si="5"/>
        <v>0.665</v>
      </c>
      <c r="G100" s="17">
        <f t="shared" si="5"/>
        <v>0.663</v>
      </c>
      <c r="H100" s="17">
        <f t="shared" si="5"/>
        <v>0.662</v>
      </c>
      <c r="I100" s="17">
        <f t="shared" si="5"/>
        <v>0.66</v>
      </c>
      <c r="J100" s="17">
        <f t="shared" si="5"/>
        <v>0.659</v>
      </c>
      <c r="K100" s="17">
        <f t="shared" si="5"/>
        <v>0.657</v>
      </c>
      <c r="L100" s="17">
        <f t="shared" si="5"/>
        <v>0.656</v>
      </c>
    </row>
    <row r="101" spans="1:12" ht="12.75">
      <c r="A101" s="14"/>
      <c r="B101" s="16">
        <f t="shared" si="7"/>
        <v>4.569999999999999</v>
      </c>
      <c r="C101" s="18">
        <f>ROUND(BETADIST(0.1,C$95,$B101),3)</f>
        <v>0.011</v>
      </c>
      <c r="D101" s="18">
        <f t="shared" si="6"/>
        <v>0.011</v>
      </c>
      <c r="E101" s="18">
        <f t="shared" si="6"/>
        <v>0.011</v>
      </c>
      <c r="F101" s="18">
        <f t="shared" si="6"/>
        <v>0.01</v>
      </c>
      <c r="G101" s="18">
        <f t="shared" si="6"/>
        <v>0.01</v>
      </c>
      <c r="H101" s="18">
        <f t="shared" si="6"/>
        <v>0.01</v>
      </c>
      <c r="I101" s="18">
        <f t="shared" si="6"/>
        <v>0.01</v>
      </c>
      <c r="J101" s="18">
        <f t="shared" si="6"/>
        <v>0.01</v>
      </c>
      <c r="K101" s="18">
        <f t="shared" si="6"/>
        <v>0.01</v>
      </c>
      <c r="L101" s="18">
        <f t="shared" si="6"/>
        <v>0.009</v>
      </c>
    </row>
    <row r="102" spans="1:12" ht="12.75">
      <c r="A102" s="14"/>
      <c r="B102" s="16">
        <f t="shared" si="7"/>
        <v>4.579999999999999</v>
      </c>
      <c r="C102" s="17">
        <f>ROUND(BETADIST(0.5,C$95,$B102),3)</f>
        <v>0.671</v>
      </c>
      <c r="D102" s="17">
        <f t="shared" si="5"/>
        <v>0.669</v>
      </c>
      <c r="E102" s="17">
        <f t="shared" si="5"/>
        <v>0.668</v>
      </c>
      <c r="F102" s="19">
        <f t="shared" si="5"/>
        <v>0.666</v>
      </c>
      <c r="G102" s="12">
        <f t="shared" si="5"/>
        <v>0.665</v>
      </c>
      <c r="H102" s="17">
        <f t="shared" si="5"/>
        <v>0.663</v>
      </c>
      <c r="I102" s="17">
        <f t="shared" si="5"/>
        <v>0.662</v>
      </c>
      <c r="J102" s="17">
        <f t="shared" si="5"/>
        <v>0.66</v>
      </c>
      <c r="K102" s="17">
        <f t="shared" si="5"/>
        <v>0.659</v>
      </c>
      <c r="L102" s="17">
        <f t="shared" si="5"/>
        <v>0.657</v>
      </c>
    </row>
    <row r="103" spans="1:12" ht="12.75">
      <c r="A103" s="14"/>
      <c r="B103" s="16">
        <f t="shared" si="7"/>
        <v>4.579999999999999</v>
      </c>
      <c r="C103" s="18">
        <f>ROUND(BETADIST(0.1,C$95,$B103),3)</f>
        <v>0.011</v>
      </c>
      <c r="D103" s="18">
        <f t="shared" si="6"/>
        <v>0.011</v>
      </c>
      <c r="E103" s="18">
        <f t="shared" si="6"/>
        <v>0.011</v>
      </c>
      <c r="F103" s="20">
        <f t="shared" si="6"/>
        <v>0.01</v>
      </c>
      <c r="G103" s="21">
        <f t="shared" si="6"/>
        <v>0.01</v>
      </c>
      <c r="H103" s="18">
        <f t="shared" si="6"/>
        <v>0.01</v>
      </c>
      <c r="I103" s="18">
        <f t="shared" si="6"/>
        <v>0.01</v>
      </c>
      <c r="J103" s="18">
        <f t="shared" si="6"/>
        <v>0.01</v>
      </c>
      <c r="K103" s="18">
        <f t="shared" si="6"/>
        <v>0.01</v>
      </c>
      <c r="L103" s="18">
        <f t="shared" si="6"/>
        <v>0.009</v>
      </c>
    </row>
    <row r="104" spans="1:12" ht="12.75">
      <c r="A104" s="14"/>
      <c r="B104" s="16">
        <f t="shared" si="7"/>
        <v>4.589999999999999</v>
      </c>
      <c r="C104" s="17">
        <f>ROUND(BETADIST(0.5,C$95,$B104),3)</f>
        <v>0.672</v>
      </c>
      <c r="D104" s="17">
        <f t="shared" si="5"/>
        <v>0.67</v>
      </c>
      <c r="E104" s="17">
        <f t="shared" si="5"/>
        <v>0.669</v>
      </c>
      <c r="F104" s="17">
        <f t="shared" si="5"/>
        <v>0.667</v>
      </c>
      <c r="G104" s="19">
        <f t="shared" si="5"/>
        <v>0.666</v>
      </c>
      <c r="H104" s="17">
        <f t="shared" si="5"/>
        <v>0.664</v>
      </c>
      <c r="I104" s="17">
        <f t="shared" si="5"/>
        <v>0.663</v>
      </c>
      <c r="J104" s="17">
        <f t="shared" si="5"/>
        <v>0.661</v>
      </c>
      <c r="K104" s="17">
        <f t="shared" si="5"/>
        <v>0.66</v>
      </c>
      <c r="L104" s="17">
        <f t="shared" si="5"/>
        <v>0.659</v>
      </c>
    </row>
    <row r="105" spans="1:12" ht="12.75">
      <c r="A105" s="14"/>
      <c r="B105" s="16">
        <f t="shared" si="7"/>
        <v>4.589999999999999</v>
      </c>
      <c r="C105" s="18">
        <f>ROUND(BETADIST(0.1,C$95,$B105),3)</f>
        <v>0.011</v>
      </c>
      <c r="D105" s="18">
        <f t="shared" si="6"/>
        <v>0.011</v>
      </c>
      <c r="E105" s="18">
        <f t="shared" si="6"/>
        <v>0.011</v>
      </c>
      <c r="F105" s="18">
        <f t="shared" si="6"/>
        <v>0.01</v>
      </c>
      <c r="G105" s="20">
        <f t="shared" si="6"/>
        <v>0.01</v>
      </c>
      <c r="H105" s="18">
        <f t="shared" si="6"/>
        <v>0.01</v>
      </c>
      <c r="I105" s="18">
        <f t="shared" si="6"/>
        <v>0.01</v>
      </c>
      <c r="J105" s="18">
        <f t="shared" si="6"/>
        <v>0.01</v>
      </c>
      <c r="K105" s="18">
        <f t="shared" si="6"/>
        <v>0.01</v>
      </c>
      <c r="L105" s="18">
        <f t="shared" si="6"/>
        <v>0.009</v>
      </c>
    </row>
    <row r="106" spans="1:12" ht="12.75">
      <c r="A106" s="14"/>
      <c r="B106" s="16">
        <f t="shared" si="7"/>
        <v>4.599999999999999</v>
      </c>
      <c r="C106" s="17">
        <f>ROUND(BETADIST(0.5,C$95,$B106),3)</f>
        <v>0.673</v>
      </c>
      <c r="D106" s="17">
        <f t="shared" si="5"/>
        <v>0.672</v>
      </c>
      <c r="E106" s="17">
        <f t="shared" si="5"/>
        <v>0.67</v>
      </c>
      <c r="F106" s="17">
        <f t="shared" si="5"/>
        <v>0.669</v>
      </c>
      <c r="G106" s="17">
        <f t="shared" si="5"/>
        <v>0.667</v>
      </c>
      <c r="H106" s="19">
        <f t="shared" si="5"/>
        <v>0.666</v>
      </c>
      <c r="I106" s="17">
        <f t="shared" si="5"/>
        <v>0.664</v>
      </c>
      <c r="J106" s="17">
        <f t="shared" si="5"/>
        <v>0.663</v>
      </c>
      <c r="K106" s="17">
        <f t="shared" si="5"/>
        <v>0.661</v>
      </c>
      <c r="L106" s="17">
        <f t="shared" si="5"/>
        <v>0.66</v>
      </c>
    </row>
    <row r="107" spans="1:12" ht="12.75">
      <c r="A107" s="14"/>
      <c r="B107" s="16">
        <f t="shared" si="7"/>
        <v>4.599999999999999</v>
      </c>
      <c r="C107" s="18">
        <f>ROUND(BETADIST(0.1,C$95,$B107),3)</f>
        <v>0.011</v>
      </c>
      <c r="D107" s="18">
        <f t="shared" si="6"/>
        <v>0.011</v>
      </c>
      <c r="E107" s="18">
        <f t="shared" si="6"/>
        <v>0.011</v>
      </c>
      <c r="F107" s="18">
        <f t="shared" si="6"/>
        <v>0.011</v>
      </c>
      <c r="G107" s="18">
        <f t="shared" si="6"/>
        <v>0.01</v>
      </c>
      <c r="H107" s="20">
        <f t="shared" si="6"/>
        <v>0.01</v>
      </c>
      <c r="I107" s="18">
        <f t="shared" si="6"/>
        <v>0.01</v>
      </c>
      <c r="J107" s="18">
        <f t="shared" si="6"/>
        <v>0.01</v>
      </c>
      <c r="K107" s="18">
        <f t="shared" si="6"/>
        <v>0.01</v>
      </c>
      <c r="L107" s="18">
        <f t="shared" si="6"/>
        <v>0.01</v>
      </c>
    </row>
    <row r="108" spans="2:12" ht="12.75">
      <c r="B108" s="16">
        <f t="shared" si="7"/>
        <v>4.6099999999999985</v>
      </c>
      <c r="C108" s="17">
        <f>ROUND(BETADIST(0.5,C$95,$B108),3)</f>
        <v>0.674</v>
      </c>
      <c r="D108" s="17">
        <f t="shared" si="5"/>
        <v>0.673</v>
      </c>
      <c r="E108" s="17">
        <f t="shared" si="5"/>
        <v>0.671</v>
      </c>
      <c r="F108" s="17">
        <f t="shared" si="5"/>
        <v>0.67</v>
      </c>
      <c r="G108" s="17">
        <f t="shared" si="5"/>
        <v>0.668</v>
      </c>
      <c r="H108" s="17">
        <f t="shared" si="5"/>
        <v>0.667</v>
      </c>
      <c r="I108" s="17">
        <f t="shared" si="5"/>
        <v>0.665</v>
      </c>
      <c r="J108" s="17">
        <f t="shared" si="5"/>
        <v>0.664</v>
      </c>
      <c r="K108" s="17">
        <f t="shared" si="5"/>
        <v>0.663</v>
      </c>
      <c r="L108" s="17">
        <f t="shared" si="5"/>
        <v>0.661</v>
      </c>
    </row>
    <row r="109" spans="2:12" ht="12.75">
      <c r="B109" s="16">
        <f t="shared" si="7"/>
        <v>4.6099999999999985</v>
      </c>
      <c r="C109" s="18">
        <f>ROUND(BETADIST(0.1,C$95,$B109),3)</f>
        <v>0.011</v>
      </c>
      <c r="D109" s="18">
        <f t="shared" si="6"/>
        <v>0.011</v>
      </c>
      <c r="E109" s="18">
        <f t="shared" si="6"/>
        <v>0.011</v>
      </c>
      <c r="F109" s="18">
        <f t="shared" si="6"/>
        <v>0.011</v>
      </c>
      <c r="G109" s="18">
        <f t="shared" si="6"/>
        <v>0.01</v>
      </c>
      <c r="H109" s="18">
        <f t="shared" si="6"/>
        <v>0.01</v>
      </c>
      <c r="I109" s="18">
        <f t="shared" si="6"/>
        <v>0.01</v>
      </c>
      <c r="J109" s="18">
        <f t="shared" si="6"/>
        <v>0.01</v>
      </c>
      <c r="K109" s="18">
        <f t="shared" si="6"/>
        <v>0.01</v>
      </c>
      <c r="L109" s="18">
        <f t="shared" si="6"/>
        <v>0.01</v>
      </c>
    </row>
    <row r="110" spans="2:12" ht="12.75">
      <c r="B110" s="16">
        <f t="shared" si="7"/>
        <v>4.619999999999998</v>
      </c>
      <c r="C110" s="17">
        <f>ROUND(BETADIST(0.5,C$95,$B110),3)</f>
        <v>0.675</v>
      </c>
      <c r="D110" s="17">
        <f t="shared" si="5"/>
        <v>0.674</v>
      </c>
      <c r="E110" s="17">
        <f t="shared" si="5"/>
        <v>0.673</v>
      </c>
      <c r="F110" s="17">
        <f t="shared" si="5"/>
        <v>0.671</v>
      </c>
      <c r="G110" s="17">
        <f t="shared" si="5"/>
        <v>0.67</v>
      </c>
      <c r="H110" s="17">
        <f t="shared" si="5"/>
        <v>0.668</v>
      </c>
      <c r="I110" s="17">
        <f t="shared" si="5"/>
        <v>0.667</v>
      </c>
      <c r="J110" s="17">
        <f t="shared" si="5"/>
        <v>0.665</v>
      </c>
      <c r="K110" s="17">
        <f t="shared" si="5"/>
        <v>0.664</v>
      </c>
      <c r="L110" s="17">
        <f t="shared" si="5"/>
        <v>0.662</v>
      </c>
    </row>
    <row r="111" spans="2:12" ht="12.75">
      <c r="B111" s="16">
        <f t="shared" si="7"/>
        <v>4.619999999999998</v>
      </c>
      <c r="C111" s="18">
        <f>ROUND(BETADIST(0.1,C$95,$B111),3)</f>
        <v>0.011</v>
      </c>
      <c r="D111" s="18">
        <f t="shared" si="6"/>
        <v>0.011</v>
      </c>
      <c r="E111" s="18">
        <f t="shared" si="6"/>
        <v>0.011</v>
      </c>
      <c r="F111" s="18">
        <f t="shared" si="6"/>
        <v>0.011</v>
      </c>
      <c r="G111" s="18">
        <f t="shared" si="6"/>
        <v>0.01</v>
      </c>
      <c r="H111" s="18">
        <f t="shared" si="6"/>
        <v>0.01</v>
      </c>
      <c r="I111" s="18">
        <f t="shared" si="6"/>
        <v>0.01</v>
      </c>
      <c r="J111" s="18">
        <f t="shared" si="6"/>
        <v>0.01</v>
      </c>
      <c r="K111" s="18">
        <f t="shared" si="6"/>
        <v>0.01</v>
      </c>
      <c r="L111" s="18">
        <f t="shared" si="6"/>
        <v>0.01</v>
      </c>
    </row>
    <row r="112" spans="2:12" ht="12.75">
      <c r="B112" s="16">
        <f t="shared" si="7"/>
        <v>4.629999999999998</v>
      </c>
      <c r="C112" s="17">
        <f aca="true" t="shared" si="8" ref="C112:L112">ROUND(BETADIST(0.5,C$95,$B112),3)</f>
        <v>0.677</v>
      </c>
      <c r="D112" s="17">
        <f t="shared" si="8"/>
        <v>0.675</v>
      </c>
      <c r="E112" s="17">
        <f t="shared" si="8"/>
        <v>0.674</v>
      </c>
      <c r="F112" s="17">
        <f t="shared" si="8"/>
        <v>0.672</v>
      </c>
      <c r="G112" s="17">
        <f t="shared" si="8"/>
        <v>0.671</v>
      </c>
      <c r="H112" s="17">
        <f t="shared" si="8"/>
        <v>0.669</v>
      </c>
      <c r="I112" s="17">
        <f t="shared" si="8"/>
        <v>0.668</v>
      </c>
      <c r="J112" s="17">
        <f t="shared" si="8"/>
        <v>0.666</v>
      </c>
      <c r="K112" s="17">
        <f t="shared" si="8"/>
        <v>0.665</v>
      </c>
      <c r="L112" s="17">
        <f t="shared" si="8"/>
        <v>0.664</v>
      </c>
    </row>
    <row r="113" spans="2:12" ht="12.75">
      <c r="B113" s="16">
        <f t="shared" si="7"/>
        <v>4.629999999999998</v>
      </c>
      <c r="C113" s="18">
        <f aca="true" t="shared" si="9" ref="C113:L115">ROUND(BETADIST(0.1,C$95,$B113),3)</f>
        <v>0.011</v>
      </c>
      <c r="D113" s="18">
        <f t="shared" si="9"/>
        <v>0.011</v>
      </c>
      <c r="E113" s="18">
        <f t="shared" si="9"/>
        <v>0.011</v>
      </c>
      <c r="F113" s="18">
        <f t="shared" si="9"/>
        <v>0.011</v>
      </c>
      <c r="G113" s="18">
        <f t="shared" si="9"/>
        <v>0.011</v>
      </c>
      <c r="H113" s="18">
        <f t="shared" si="9"/>
        <v>0.01</v>
      </c>
      <c r="I113" s="18">
        <f t="shared" si="9"/>
        <v>0.01</v>
      </c>
      <c r="J113" s="18">
        <f t="shared" si="9"/>
        <v>0.01</v>
      </c>
      <c r="K113" s="18">
        <f t="shared" si="9"/>
        <v>0.01</v>
      </c>
      <c r="L113" s="18">
        <f t="shared" si="9"/>
        <v>0.01</v>
      </c>
    </row>
    <row r="114" spans="2:12" ht="12.75">
      <c r="B114" s="16">
        <f t="shared" si="7"/>
        <v>4.639999999999998</v>
      </c>
      <c r="C114" s="17">
        <f aca="true" t="shared" si="10" ref="C114:L114">ROUND(BETADIST(0.5,C$95,$B114),3)</f>
        <v>0.678</v>
      </c>
      <c r="D114" s="17">
        <f t="shared" si="10"/>
        <v>0.676</v>
      </c>
      <c r="E114" s="17">
        <f t="shared" si="10"/>
        <v>0.675</v>
      </c>
      <c r="F114" s="17">
        <f t="shared" si="10"/>
        <v>0.674</v>
      </c>
      <c r="G114" s="17">
        <f t="shared" si="10"/>
        <v>0.672</v>
      </c>
      <c r="H114" s="17">
        <f t="shared" si="10"/>
        <v>0.671</v>
      </c>
      <c r="I114" s="17">
        <f t="shared" si="10"/>
        <v>0.669</v>
      </c>
      <c r="J114" s="17">
        <f t="shared" si="10"/>
        <v>0.668</v>
      </c>
      <c r="K114" s="17">
        <f t="shared" si="10"/>
        <v>0.666</v>
      </c>
      <c r="L114" s="17">
        <f t="shared" si="10"/>
        <v>0.665</v>
      </c>
    </row>
    <row r="115" spans="2:12" ht="12.75">
      <c r="B115" s="16">
        <f t="shared" si="7"/>
        <v>4.639999999999998</v>
      </c>
      <c r="C115" s="18">
        <f>ROUND(BETADIST(0.1,C$95,$B115),3)</f>
        <v>0.011</v>
      </c>
      <c r="D115" s="18">
        <f t="shared" si="9"/>
        <v>0.011</v>
      </c>
      <c r="E115" s="18">
        <f t="shared" si="9"/>
        <v>0.011</v>
      </c>
      <c r="F115" s="18">
        <f t="shared" si="9"/>
        <v>0.011</v>
      </c>
      <c r="G115" s="18">
        <f t="shared" si="9"/>
        <v>0.011</v>
      </c>
      <c r="H115" s="18">
        <f t="shared" si="9"/>
        <v>0.01</v>
      </c>
      <c r="I115" s="18">
        <f t="shared" si="9"/>
        <v>0.01</v>
      </c>
      <c r="J115" s="18">
        <f t="shared" si="9"/>
        <v>0.01</v>
      </c>
      <c r="K115" s="18">
        <f t="shared" si="9"/>
        <v>0.01</v>
      </c>
      <c r="L115" s="18">
        <f t="shared" si="9"/>
        <v>0.01</v>
      </c>
    </row>
  </sheetData>
  <mergeCells count="1">
    <mergeCell ref="B94:H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Woodworth</dc:creator>
  <cp:keywords/>
  <dc:description/>
  <cp:lastModifiedBy>George Woodworth</cp:lastModifiedBy>
  <dcterms:created xsi:type="dcterms:W3CDTF">2003-11-13T16:08:47Z</dcterms:created>
  <dcterms:modified xsi:type="dcterms:W3CDTF">2004-08-05T14:26:37Z</dcterms:modified>
  <cp:category/>
  <cp:version/>
  <cp:contentType/>
  <cp:contentStatus/>
</cp:coreProperties>
</file>